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7"/>
  </bookViews>
  <sheets>
    <sheet name="Content" sheetId="1" r:id="rId1"/>
    <sheet name="Annex 1" sheetId="2" r:id="rId2"/>
    <sheet name="Annex 2" sheetId="3" r:id="rId3"/>
    <sheet name="Annex 3" sheetId="4" r:id="rId4"/>
    <sheet name="Annex 4" sheetId="5" r:id="rId5"/>
    <sheet name="Annex 5" sheetId="6" r:id="rId6"/>
    <sheet name="Annex 6" sheetId="7" r:id="rId7"/>
    <sheet name="Annex 7" sheetId="8" r:id="rId8"/>
    <sheet name="Annex 8" sheetId="9" r:id="rId9"/>
  </sheets>
  <externalReferences>
    <externalReference r:id="rId12"/>
    <externalReference r:id="rId13"/>
    <externalReference r:id="rId14"/>
  </externalReferences>
  <definedNames>
    <definedName name="FrequencyList">'[3]Report Form'!$D$4:$D$20</definedName>
    <definedName name="PeriodList">'[3]Report Form'!$B$4:$B$34</definedName>
    <definedName name="Range_AllCurrencyTypes">'[1]Control'!$B$36:$B$38</definedName>
    <definedName name="Range_AllScaleTypes">'[1]Control'!$H$36:$H$39</definedName>
    <definedName name="Range_Country">'[2]Control'!$B$13</definedName>
    <definedName name="Range_DownloadDateTime">'[1]Control'!$B$14</definedName>
    <definedName name="Reporting_CountryCode">'[1]Control'!$B$28</definedName>
    <definedName name="Reporting_Currency_Name">'[2]Control'!$C$30</definedName>
    <definedName name="Reporting_Scale_Name">'[2]Control'!$C$31</definedName>
  </definedNames>
  <calcPr fullCalcOnLoad="1"/>
</workbook>
</file>

<file path=xl/sharedStrings.xml><?xml version="1.0" encoding="utf-8"?>
<sst xmlns="http://schemas.openxmlformats.org/spreadsheetml/2006/main" count="1179" uniqueCount="706">
  <si>
    <t>International Monetary Fund</t>
  </si>
  <si>
    <t>Table Annex 2. Sectoral Financial Statement: Deposit Takers - Income and Expense Statement</t>
  </si>
  <si>
    <t>Report Form Name:</t>
  </si>
  <si>
    <t>FS2</t>
  </si>
  <si>
    <t>Country:</t>
  </si>
  <si>
    <t>Currency:</t>
  </si>
  <si>
    <t>Scale:</t>
  </si>
  <si>
    <t>Series_Code</t>
  </si>
  <si>
    <t>PERIOD</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</si>
  <si>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</si>
  <si>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</si>
  <si>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</si>
  <si>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</si>
  <si>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</si>
  <si>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</si>
  <si>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</si>
  <si>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</si>
  <si>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</si>
  <si>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</si>
  <si>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</si>
  <si>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</si>
  <si>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</si>
  <si>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</si>
  <si>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</si>
  <si>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</si>
  <si>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</si>
  <si>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</si>
  <si>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</si>
  <si>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</si>
  <si>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</si>
  <si>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</si>
  <si>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</si>
  <si>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</si>
  <si>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</si>
  <si>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</si>
  <si>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</si>
  <si>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FS_ODX_II</t>
  </si>
  <si>
    <t>1.      Interest income</t>
  </si>
  <si>
    <t>FS_ODX_IIG</t>
  </si>
  <si>
    <t xml:space="preserve">         (i) Gross interest income</t>
  </si>
  <si>
    <t>FS_ODX_IILP</t>
  </si>
  <si>
    <t xml:space="preserve">         (ii) Less provisions for accrued interest on
              nonperforming  assets                </t>
  </si>
  <si>
    <t>FS_ODX_EI</t>
  </si>
  <si>
    <t>2.      Interest expense</t>
  </si>
  <si>
    <t>FS_ODX_IIN</t>
  </si>
  <si>
    <t>3.      Net interest income (= 1 - 2)</t>
  </si>
  <si>
    <t>FS_ODX_INI</t>
  </si>
  <si>
    <t xml:space="preserve">4.      Noninterest income </t>
  </si>
  <si>
    <t>FS_ODX_INIF</t>
  </si>
  <si>
    <t xml:space="preserve">         (i)   Fees and commissions receivable  </t>
  </si>
  <si>
    <t>FS_ODX_INIGL</t>
  </si>
  <si>
    <t xml:space="preserve">         (ii)  Gains or losses on financial instruments</t>
  </si>
  <si>
    <t>FS_ODX_INIP</t>
  </si>
  <si>
    <t xml:space="preserve">         (iii)  Prorated earnings  </t>
  </si>
  <si>
    <t>FS_ODX_INIO</t>
  </si>
  <si>
    <t xml:space="preserve">         (iv) Other income</t>
  </si>
  <si>
    <t>FS_ODX_IG</t>
  </si>
  <si>
    <t xml:space="preserve">5.       Gross income  (= 3 + 4) </t>
  </si>
  <si>
    <t>FS_ODX_ENI</t>
  </si>
  <si>
    <t>6.        Noninterest expenses</t>
  </si>
  <si>
    <t>FS_ODX_EP</t>
  </si>
  <si>
    <t xml:space="preserve">          (i) Personnel costs</t>
  </si>
  <si>
    <t>FS_ODX_EO</t>
  </si>
  <si>
    <t xml:space="preserve">          (ii) Other expenses</t>
  </si>
  <si>
    <t>FS_ODX_PN</t>
  </si>
  <si>
    <t>7.        Provisions (net)</t>
  </si>
  <si>
    <t>FS_ODX_PNL</t>
  </si>
  <si>
    <t xml:space="preserve">           (i)  Loan loss provisions</t>
  </si>
  <si>
    <t>FS_ODX_PNO</t>
  </si>
  <si>
    <t xml:space="preserve">           (ii) Other financial asset provisions</t>
  </si>
  <si>
    <t>FS_ODX_INBET</t>
  </si>
  <si>
    <t xml:space="preserve">8.       Net income (before extraordinary items and 
          taxes) (= 5 - (6 + 7))   </t>
  </si>
  <si>
    <t>FS_ODX_EXI</t>
  </si>
  <si>
    <t>9.       Extraordinary items</t>
  </si>
  <si>
    <t>FS_ODX_TI</t>
  </si>
  <si>
    <t>10.     Income tax</t>
  </si>
  <si>
    <t>FS_ODX_INAET</t>
  </si>
  <si>
    <t>11.     Net income after extraordinary items and taxes 
          (= 8 - (9 +10))</t>
  </si>
  <si>
    <t>FS_ODX_DP</t>
  </si>
  <si>
    <t>12.     Dividends payable</t>
  </si>
  <si>
    <t>FS_ODX_RE</t>
  </si>
  <si>
    <t>13.     Retained earnings (= 11 - 12)</t>
  </si>
  <si>
    <t>FS_ODX_A</t>
  </si>
  <si>
    <t>14.        Total assets (= 15 + 16 = 31)</t>
  </si>
  <si>
    <t>FS_ODX_ANF</t>
  </si>
  <si>
    <t>15.        Nonfinancial assets</t>
  </si>
  <si>
    <t>FS_ODX_AF</t>
  </si>
  <si>
    <t>16.        Financial assets (= 17 to 22)</t>
  </si>
  <si>
    <t>FS_ODX_AFC</t>
  </si>
  <si>
    <t>17.        Currency and deposits</t>
  </si>
  <si>
    <t>FS_ODX_AFL</t>
  </si>
  <si>
    <t>18.        Loans (after specific provisions)</t>
  </si>
  <si>
    <t>FS_ODX_AFLG</t>
  </si>
  <si>
    <t xml:space="preserve">              (i)   Gross loans</t>
  </si>
  <si>
    <t>FS_ODX_AFLG_ODX</t>
  </si>
  <si>
    <t xml:space="preserve">                   (i.i)   Interbank loans</t>
  </si>
  <si>
    <t>FS_ODX_AFLG_ODX_RES</t>
  </si>
  <si>
    <t xml:space="preserve">                         (i.i.i)    Resident</t>
  </si>
  <si>
    <t>FS_ODX_AFLG_ODX_NRES</t>
  </si>
  <si>
    <t xml:space="preserve">                         (i.i.ii)    Nonresident</t>
  </si>
  <si>
    <t>FS_ODX_AFLG_NODX</t>
  </si>
  <si>
    <t xml:space="preserve">                   (i.ii)   Noninterbank loans</t>
  </si>
  <si>
    <t>FS_ODX_AFLG_CB</t>
  </si>
  <si>
    <t xml:space="preserve">                        (i.ii.i)    Central bank</t>
  </si>
  <si>
    <t>FS_ODX_AFLG_GG</t>
  </si>
  <si>
    <t xml:space="preserve">                        (i.ii.ii)   General government</t>
  </si>
  <si>
    <t>FS_ODX_AFLG_OFM</t>
  </si>
  <si>
    <t xml:space="preserve">                        (i.ii.iii)   Other financial corporations</t>
  </si>
  <si>
    <t>FS_ODX_AFLG_NFC</t>
  </si>
  <si>
    <t xml:space="preserve">                        (i.ii.iv)  Nonfinancial corporations</t>
  </si>
  <si>
    <t>FS_ODX_AFLG_ODS</t>
  </si>
  <si>
    <t xml:space="preserve">                        (i.ii.v)   Other domestic sectors</t>
  </si>
  <si>
    <t>FS_ODX_AFLG_NRES</t>
  </si>
  <si>
    <t xml:space="preserve">                        (i.ii.vi)  Nonresidents</t>
  </si>
  <si>
    <t>FS_ODX_AFLS</t>
  </si>
  <si>
    <t xml:space="preserve">               (ii)   Specific provisions  </t>
  </si>
  <si>
    <t>FS_ODX_AFD</t>
  </si>
  <si>
    <t xml:space="preserve">19.       Debt securities                </t>
  </si>
  <si>
    <t>FS_ODX_AFE</t>
  </si>
  <si>
    <t xml:space="preserve">20.       Shares and other equity   </t>
  </si>
  <si>
    <t>FS_ODX_AFF</t>
  </si>
  <si>
    <t>21.       Financial derivatives</t>
  </si>
  <si>
    <t>FS_ODX_AFO</t>
  </si>
  <si>
    <t>22.       Other assets</t>
  </si>
  <si>
    <t>FS_ODX_L</t>
  </si>
  <si>
    <t xml:space="preserve">23.      Liabilities (= 28 + 29) </t>
  </si>
  <si>
    <t>FS_ODX_LDC</t>
  </si>
  <si>
    <t>24.       Currency and deposits</t>
  </si>
  <si>
    <t>FS_ODX_LDCDC</t>
  </si>
  <si>
    <t xml:space="preserve">              (i) Customer deposits</t>
  </si>
  <si>
    <t>FS_ODX_LDCD_ODX</t>
  </si>
  <si>
    <t xml:space="preserve">              (ii) Interbank deposits</t>
  </si>
  <si>
    <t>FS_ODX_LDCD_ODX_RES</t>
  </si>
  <si>
    <t xml:space="preserve">                      (ii.i)   Resident</t>
  </si>
  <si>
    <t>FS_ODX_LDCD_ODX_NRES</t>
  </si>
  <si>
    <t xml:space="preserve">                      (ii.ii)  Nonresident       </t>
  </si>
  <si>
    <t>FS_ODX_LDCO</t>
  </si>
  <si>
    <t xml:space="preserve">              (iii) Other currency and deposits   </t>
  </si>
  <si>
    <t>FS_ODX_LDL</t>
  </si>
  <si>
    <t>25.       Loans</t>
  </si>
  <si>
    <t>FS_ODX_LDD</t>
  </si>
  <si>
    <t xml:space="preserve">26.       Debt securities </t>
  </si>
  <si>
    <t>FS_ODX_LDO</t>
  </si>
  <si>
    <t>27.       Other liabilities</t>
  </si>
  <si>
    <t>FS_ODX_LD</t>
  </si>
  <si>
    <t>28.       Debt (= 24 + 25 + 26 + 27)</t>
  </si>
  <si>
    <t>FS_ODX_LF</t>
  </si>
  <si>
    <t>29.       Financial derivatives</t>
  </si>
  <si>
    <t>FS_ODX_CR</t>
  </si>
  <si>
    <t>30.       Capital and reserves</t>
  </si>
  <si>
    <t>FS_ODX_CRN</t>
  </si>
  <si>
    <t xml:space="preserve">              of which: (i) Narrow capital and reserves   </t>
  </si>
  <si>
    <t>FS_ODX_B</t>
  </si>
  <si>
    <t>31.       Balance sheet total (= 23 + 30 = 14)</t>
  </si>
  <si>
    <t>Table Annex 4. Sectoral Financial Statement: Deposit Takers - Memorandum items</t>
  </si>
  <si>
    <t>Supervisory data</t>
  </si>
  <si>
    <t>FS_ODX_CT1</t>
  </si>
  <si>
    <t>32.        Tier 1 Capital</t>
  </si>
  <si>
    <t>FS_ODX_CT2</t>
  </si>
  <si>
    <t>33.        Tier 2 Capital</t>
  </si>
  <si>
    <t>FS_ODX_CT3</t>
  </si>
  <si>
    <t xml:space="preserve">34.        Tier 3 Capital </t>
  </si>
  <si>
    <t>FS_ODX_SD</t>
  </si>
  <si>
    <t>35.        Supervisory deductions</t>
  </si>
  <si>
    <t>FS_ODX_CRT</t>
  </si>
  <si>
    <t>36.        Total regulatory capital    (= 32 + 33 + 34 - 35)</t>
  </si>
  <si>
    <t>FS_ODX_ARW</t>
  </si>
  <si>
    <t>37.        Risk-weighted assets</t>
  </si>
  <si>
    <t>FS_ODX_VLE</t>
  </si>
  <si>
    <t xml:space="preserve">38.        Value of large exposures </t>
  </si>
  <si>
    <t/>
  </si>
  <si>
    <t>Series for further analysis of the balance sheet</t>
  </si>
  <si>
    <t>FS_ODX_ALC</t>
  </si>
  <si>
    <t>39.       Liquid assets (core)</t>
  </si>
  <si>
    <t>FS_ODX_ALB</t>
  </si>
  <si>
    <t xml:space="preserve">40.       Liquid assets (broad measure)  </t>
  </si>
  <si>
    <t>FS_ODX_L_S</t>
  </si>
  <si>
    <t xml:space="preserve">41.       Short-term liabilities         </t>
  </si>
  <si>
    <t>FS_ODX_AFLNP</t>
  </si>
  <si>
    <t xml:space="preserve">42.       Nonperforming loans                   </t>
  </si>
  <si>
    <t>FS_ODX_AFLRER</t>
  </si>
  <si>
    <t>43.       Residential real estate loans</t>
  </si>
  <si>
    <t>FS_ODX_AFLREC</t>
  </si>
  <si>
    <t>44.       Commercial real estate loans</t>
  </si>
  <si>
    <t>FS_ODX_AFL_FX</t>
  </si>
  <si>
    <t>46.       Foreign currency loans</t>
  </si>
  <si>
    <t>FS_ODX_L_FX</t>
  </si>
  <si>
    <t>47.       Foreign currency liabilities</t>
  </si>
  <si>
    <t>FS_ODX_ONE</t>
  </si>
  <si>
    <t>48.       Net open position in equities</t>
  </si>
  <si>
    <t>FS_ODX_ONOBS_FX</t>
  </si>
  <si>
    <t xml:space="preserve">49.       Net open position in foreign currency for 
            on-balance-sheet items </t>
  </si>
  <si>
    <t xml:space="preserve">Balance sheet-related series </t>
  </si>
  <si>
    <t>FS_ODX_ON_FX</t>
  </si>
  <si>
    <t xml:space="preserve">50.   Total net open position in foreign currency </t>
  </si>
  <si>
    <t>Additional series</t>
  </si>
  <si>
    <t>Table Annex 5. Sectoral Financial Statement: Other Financial Corporations - Balance Sheet</t>
  </si>
  <si>
    <t>FS_OFM_A</t>
  </si>
  <si>
    <t xml:space="preserve">1.        Total Assets   (= 2 + 3) </t>
  </si>
  <si>
    <t>FS_OFM_ANF</t>
  </si>
  <si>
    <t>2.        Nonfinancial assets</t>
  </si>
  <si>
    <t>FS_OFM_AF</t>
  </si>
  <si>
    <t>3.        Financial assets (= 4 to 10)</t>
  </si>
  <si>
    <t>FS_OFM_AFC</t>
  </si>
  <si>
    <t>4.        Currency and deposits</t>
  </si>
  <si>
    <t>FS_OFM_AFL</t>
  </si>
  <si>
    <t>5.        Loans</t>
  </si>
  <si>
    <t>FS_OFM_AFD</t>
  </si>
  <si>
    <t>6.        Debt securities</t>
  </si>
  <si>
    <t>FS_OFM_AFE</t>
  </si>
  <si>
    <t>7.        Shares and other equity</t>
  </si>
  <si>
    <t>FS_OFM_AFI</t>
  </si>
  <si>
    <t>8.        Insurance technical reserves</t>
  </si>
  <si>
    <t>FS_OFM_AFF</t>
  </si>
  <si>
    <t>9.        Financial derivatives</t>
  </si>
  <si>
    <t>FS_OFM_AFO</t>
  </si>
  <si>
    <t>10.      Other assets</t>
  </si>
  <si>
    <t>FS_OFM_L</t>
  </si>
  <si>
    <t>11.      Liabilities(= 17 + 18)</t>
  </si>
  <si>
    <t>FS_OFM_LDC</t>
  </si>
  <si>
    <t>12.      Currency and deposits</t>
  </si>
  <si>
    <t>FS_OFM_LDL</t>
  </si>
  <si>
    <t>13.      Loans</t>
  </si>
  <si>
    <t>FS_OFM_LDD</t>
  </si>
  <si>
    <t xml:space="preserve">14.      Debt securities </t>
  </si>
  <si>
    <t>FS_OFM_LDI</t>
  </si>
  <si>
    <t>15.      Insurance technical reserves</t>
  </si>
  <si>
    <t>FS_OFM_LDO</t>
  </si>
  <si>
    <t>16.      Other liabilities</t>
  </si>
  <si>
    <t>FS_OFM_LD</t>
  </si>
  <si>
    <t>17.      Debt (= 12 to 16)</t>
  </si>
  <si>
    <t>FS_OFM_LF</t>
  </si>
  <si>
    <t>18.      Financial derivatives</t>
  </si>
  <si>
    <t>FS_OFM_CR</t>
  </si>
  <si>
    <t>19.      Capital and reserves</t>
  </si>
  <si>
    <t>FS_OFM_B</t>
  </si>
  <si>
    <t>20.      Balance Sheet Total  (= 11 + 19 = 1)</t>
  </si>
  <si>
    <t>FS_OFM_AM</t>
  </si>
  <si>
    <t xml:space="preserve">23.        Assets managed but not owned by other financial 
             corporations    </t>
  </si>
  <si>
    <t>Table Annex 6. Sectoral Financial Statement: Nonfinancial Corporations - Income and Expense Statement</t>
  </si>
  <si>
    <t>1.   Revenue from sales of goods and services
      (excluding indirect sales taxes)</t>
  </si>
  <si>
    <t xml:space="preserve">2.    Cost of sales       </t>
  </si>
  <si>
    <t>3.    Net operating income (= 1 - 2)</t>
  </si>
  <si>
    <t>4.     Interest income</t>
  </si>
  <si>
    <t>5.     Interest expense</t>
  </si>
  <si>
    <t>6.    Other income (net)</t>
  </si>
  <si>
    <t>7.     Net income (before extraordinary items and taxes)
         (= 3 + 4 – 5 + 6)</t>
  </si>
  <si>
    <t xml:space="preserve">8.     Extraordinary items </t>
  </si>
  <si>
    <t>9.     Corporate income taxes</t>
  </si>
  <si>
    <t>10.   Net income after extraordinary items and taxes 
        (= 7 - (8+9))</t>
  </si>
  <si>
    <t>11.   Dividends payable</t>
  </si>
  <si>
    <t>12.   Retained Earnings (= 10 - 11)</t>
  </si>
  <si>
    <t>Table Annex 7. Sectoral Financial Statement: Nonfinancial Corporations - Balance Sheet</t>
  </si>
  <si>
    <t xml:space="preserve">13.        Total Assets (= 14 + 17)          </t>
  </si>
  <si>
    <t>14.        Nonfinancial assets</t>
  </si>
  <si>
    <t xml:space="preserve">15.        Produced </t>
  </si>
  <si>
    <t xml:space="preserve">                 of which: (i) Fixed assets</t>
  </si>
  <si>
    <t xml:space="preserve">                                 (ii) Inventories</t>
  </si>
  <si>
    <t>16.        Nonproduced</t>
  </si>
  <si>
    <t>17.        Financial assets</t>
  </si>
  <si>
    <t>18.        Currency and deposits</t>
  </si>
  <si>
    <t>19.        Debt securities</t>
  </si>
  <si>
    <t>20.        Shares and other equity</t>
  </si>
  <si>
    <t>21.        Trade credit</t>
  </si>
  <si>
    <t>22.        Financial derivatives</t>
  </si>
  <si>
    <t>23.        Other assets</t>
  </si>
  <si>
    <t>24.        Liabilities(= 29 + 30)</t>
  </si>
  <si>
    <t>25.        Loans</t>
  </si>
  <si>
    <t xml:space="preserve">26.        Debt securities </t>
  </si>
  <si>
    <t>27.        Trade credit</t>
  </si>
  <si>
    <t>28.        Other liabilities</t>
  </si>
  <si>
    <t>29.        Debt (= 25 + 26 + 27 + 28)</t>
  </si>
  <si>
    <t>30.        Financial derivatives</t>
  </si>
  <si>
    <t>31.        Capital and reserves</t>
  </si>
  <si>
    <t xml:space="preserve">                   of which: (i) Narrow capital</t>
  </si>
  <si>
    <t>32.        Balance sheet total  (= 24 + 31 = 13)</t>
  </si>
  <si>
    <t>Memorandum series</t>
  </si>
  <si>
    <t>Income statement-related series</t>
  </si>
  <si>
    <t>33.        Interest income receivable from other nonfinancial corporations</t>
  </si>
  <si>
    <t>34.        Earnings before interest and tax  (= 3 + 4 + 6 - 33)</t>
  </si>
  <si>
    <t>35.        Interest and principal expenses</t>
  </si>
  <si>
    <t xml:space="preserve">              (i)   Interest expenses</t>
  </si>
  <si>
    <t xml:space="preserve">              (ii)   Principal expenses</t>
  </si>
  <si>
    <t>36.        Corporate net foreign exchange exposure for on-balance-sheet items</t>
  </si>
  <si>
    <t>37.        Total corporate net foreign exchange exposure</t>
  </si>
  <si>
    <t>1.          Wages and salaries from employment</t>
  </si>
  <si>
    <t xml:space="preserve">2.          Property income receivable </t>
  </si>
  <si>
    <t xml:space="preserve">3.          Current transfers (e.g., from government) </t>
  </si>
  <si>
    <t>4.          Other</t>
  </si>
  <si>
    <t xml:space="preserve">5.           Less taxes including social security contributions, 
              and other current  transfers </t>
  </si>
  <si>
    <t>6.          Gross disposable income (= 1 + 2 + 3 + 4 - 5)</t>
  </si>
  <si>
    <t>Balance Sheet</t>
  </si>
  <si>
    <t>FS_HH_A</t>
  </si>
  <si>
    <t>7.          Total assets  (= 8 + 11)</t>
  </si>
  <si>
    <t>FS_HH_ANF</t>
  </si>
  <si>
    <t>8.          Nonfinancial assets  (= 9 + 10)</t>
  </si>
  <si>
    <t>FS_HH_ANFRE</t>
  </si>
  <si>
    <t>9.          Residential and commercial real estate</t>
  </si>
  <si>
    <t>FS_HH_ANFO</t>
  </si>
  <si>
    <t>10.        Other</t>
  </si>
  <si>
    <t>FS_HH_AF</t>
  </si>
  <si>
    <t>11.        Financial assets  (= 12 + 13 + 14 + 15 + 16)</t>
  </si>
  <si>
    <t>FS_HH_AFC</t>
  </si>
  <si>
    <t>12.        Currency and deposits</t>
  </si>
  <si>
    <t>FS_HH_AFD</t>
  </si>
  <si>
    <t>13.        Debt securities</t>
  </si>
  <si>
    <t>FS_HH_AFE</t>
  </si>
  <si>
    <t>14.        Shares and other equity</t>
  </si>
  <si>
    <t>FS_HH_AFF</t>
  </si>
  <si>
    <t>15.        Financial derivatives</t>
  </si>
  <si>
    <t>FS_HH_AFO</t>
  </si>
  <si>
    <t>16.        Other assets</t>
  </si>
  <si>
    <t>FS_HH_L</t>
  </si>
  <si>
    <t xml:space="preserve">17.        Liabilities (= 20 + 21) </t>
  </si>
  <si>
    <t>FS_HH_LDL</t>
  </si>
  <si>
    <t>18.        Loans</t>
  </si>
  <si>
    <t>FS_HH_LDO</t>
  </si>
  <si>
    <t>19.        Other liabilities</t>
  </si>
  <si>
    <t>FS_HH_LD</t>
  </si>
  <si>
    <t>20.        Debt (18 + 19)</t>
  </si>
  <si>
    <t>FS_HH_LF</t>
  </si>
  <si>
    <t>21.        Financial derivatives</t>
  </si>
  <si>
    <t>FS_HH_NW</t>
  </si>
  <si>
    <t>22.        Net worth</t>
  </si>
  <si>
    <t>FS_HH_B</t>
  </si>
  <si>
    <t>23.        Balance sheet total (= 17 + 22 = 7)</t>
  </si>
  <si>
    <t>24.   Interest and principal expenses</t>
  </si>
  <si>
    <t>Table 1. Data Report Form for  Financial Soundness Indicators and Underlying Series</t>
  </si>
  <si>
    <t>Notes:</t>
  </si>
  <si>
    <t>Code</t>
  </si>
  <si>
    <t>Indicators and Underlying Series</t>
  </si>
  <si>
    <t>Indicators: In percent, except where indicated; Underlying series: In units of national currency</t>
  </si>
  <si>
    <t>Currency</t>
  </si>
  <si>
    <t>Scale</t>
  </si>
  <si>
    <t>Period</t>
  </si>
  <si>
    <t>DT00</t>
  </si>
  <si>
    <t>Core FSIs for Deposit takers</t>
  </si>
  <si>
    <t>I001</t>
  </si>
  <si>
    <t>Regulatory capital to risk-weighted assets</t>
  </si>
  <si>
    <t>S010</t>
  </si>
  <si>
    <t>Total regulatory capital</t>
  </si>
  <si>
    <t>S020</t>
  </si>
  <si>
    <t>Risk-weighted assets</t>
  </si>
  <si>
    <t>I002</t>
  </si>
  <si>
    <t>Regulatory Tier 1 capital to risk-weighted assets</t>
  </si>
  <si>
    <t>S030</t>
  </si>
  <si>
    <t xml:space="preserve">Regulatory Tier 1 capital </t>
  </si>
  <si>
    <t>S040</t>
  </si>
  <si>
    <t>I003</t>
  </si>
  <si>
    <t xml:space="preserve">Nonperforming loans net of provisions to capital </t>
  </si>
  <si>
    <t>S050</t>
  </si>
  <si>
    <t>Nonperforming loans net of provisions</t>
  </si>
  <si>
    <t>S060</t>
  </si>
  <si>
    <t>Capital</t>
  </si>
  <si>
    <t>I004</t>
  </si>
  <si>
    <t>Nonperforming loans to total gross loans</t>
  </si>
  <si>
    <t>S070</t>
  </si>
  <si>
    <t>Nonperforming loans</t>
  </si>
  <si>
    <t>S080</t>
  </si>
  <si>
    <t>Total gross loans</t>
  </si>
  <si>
    <t>I005</t>
  </si>
  <si>
    <t>Sectoral distribution of loans to total loans</t>
  </si>
  <si>
    <t>S090</t>
  </si>
  <si>
    <t xml:space="preserve">Sectoral distribution of loans </t>
  </si>
  <si>
    <t>Residents</t>
  </si>
  <si>
    <t xml:space="preserve">Loans to Residents </t>
  </si>
  <si>
    <t>Sectoral distribution of total loans :Deposit-takers</t>
  </si>
  <si>
    <t>DT001</t>
  </si>
  <si>
    <t>Loans to Deposit takers</t>
  </si>
  <si>
    <t>CB00</t>
  </si>
  <si>
    <t>Sectoral distribution of total loans :Central bank</t>
  </si>
  <si>
    <t>CB001</t>
  </si>
  <si>
    <t>Loans to Central Bank</t>
  </si>
  <si>
    <t>OF00</t>
  </si>
  <si>
    <t xml:space="preserve">Sectoral distribution of total loans: Other financial corporations </t>
  </si>
  <si>
    <t>OF001</t>
  </si>
  <si>
    <t>Loans to Other financial corporations</t>
  </si>
  <si>
    <t>GG00</t>
  </si>
  <si>
    <t>Sectoral distribution of total loans :General government</t>
  </si>
  <si>
    <t>GG001</t>
  </si>
  <si>
    <t>Loans to General government</t>
  </si>
  <si>
    <t>NF00</t>
  </si>
  <si>
    <t xml:space="preserve">Sectoral distribution of total loans :Nonfinancial corporations </t>
  </si>
  <si>
    <t>NF001</t>
  </si>
  <si>
    <t>Loans to Nonfinancial corporations</t>
  </si>
  <si>
    <t>OD00</t>
  </si>
  <si>
    <t>Sectoral distribution of total loans :Other domestic sectors</t>
  </si>
  <si>
    <t>OD001</t>
  </si>
  <si>
    <t>Loans to Other domestic sectors</t>
  </si>
  <si>
    <t>NR00</t>
  </si>
  <si>
    <t>Nonresidents</t>
  </si>
  <si>
    <t>NR001</t>
  </si>
  <si>
    <t>Loans to Nonresidents</t>
  </si>
  <si>
    <t>S100</t>
  </si>
  <si>
    <t>I006</t>
  </si>
  <si>
    <t>Return on assets</t>
  </si>
  <si>
    <t>S110</t>
  </si>
  <si>
    <t>Net income</t>
  </si>
  <si>
    <t>S120</t>
  </si>
  <si>
    <t>Total assets</t>
  </si>
  <si>
    <t>I007</t>
  </si>
  <si>
    <t>Return on equity</t>
  </si>
  <si>
    <t>S130</t>
  </si>
  <si>
    <t>S140</t>
  </si>
  <si>
    <t>I008</t>
  </si>
  <si>
    <t>Interest margin to gross income</t>
  </si>
  <si>
    <t>S150</t>
  </si>
  <si>
    <t>Interest margin</t>
  </si>
  <si>
    <t>S160</t>
  </si>
  <si>
    <t>Gross income</t>
  </si>
  <si>
    <t>I009</t>
  </si>
  <si>
    <t>Noninterest expenses to gross income</t>
  </si>
  <si>
    <t>S170</t>
  </si>
  <si>
    <t>Noninterest expenses</t>
  </si>
  <si>
    <t>S180</t>
  </si>
  <si>
    <t>I010</t>
  </si>
  <si>
    <t>Liquid assets to total assets</t>
  </si>
  <si>
    <t>S190</t>
  </si>
  <si>
    <t>Liquid assets</t>
  </si>
  <si>
    <t>S200</t>
  </si>
  <si>
    <t>I011</t>
  </si>
  <si>
    <t>Liquid assets to short-term liabilities</t>
  </si>
  <si>
    <t>S210</t>
  </si>
  <si>
    <t>S220</t>
  </si>
  <si>
    <t>Short-term liabilities</t>
  </si>
  <si>
    <t>I012</t>
  </si>
  <si>
    <t>Net open position in foreign exchange to capital</t>
  </si>
  <si>
    <t>S230</t>
  </si>
  <si>
    <t>Net open position in foreign exchange</t>
  </si>
  <si>
    <t>S240</t>
  </si>
  <si>
    <t>EFSI</t>
  </si>
  <si>
    <t>Encouraged FSIs</t>
  </si>
  <si>
    <t>Deposit takers</t>
  </si>
  <si>
    <t>I013</t>
  </si>
  <si>
    <t>Capital to assets</t>
  </si>
  <si>
    <t>S250</t>
  </si>
  <si>
    <t>S260</t>
  </si>
  <si>
    <t>I014</t>
  </si>
  <si>
    <t>Large exposures to capital</t>
  </si>
  <si>
    <t>S270</t>
  </si>
  <si>
    <t xml:space="preserve">Value of large exposures      </t>
  </si>
  <si>
    <t>S280</t>
  </si>
  <si>
    <t>I015</t>
  </si>
  <si>
    <t>Geographical distribution of loans to total loans</t>
  </si>
  <si>
    <t>S290</t>
  </si>
  <si>
    <t xml:space="preserve">Geographical distribution of loans </t>
  </si>
  <si>
    <t>Domestic economy</t>
  </si>
  <si>
    <t>Loans to Domestic economy</t>
  </si>
  <si>
    <t>110W</t>
  </si>
  <si>
    <t>Geographic distribution of total loans: Advanced economies, excluding China</t>
  </si>
  <si>
    <t>110W1</t>
  </si>
  <si>
    <t>Loans to Advanced economies, excluding China</t>
  </si>
  <si>
    <t>200W</t>
  </si>
  <si>
    <t>Geographic distribution of total loans: Other emerging market and developing countries, including China</t>
  </si>
  <si>
    <t>200W1</t>
  </si>
  <si>
    <t>Loans to other emerging market &amp; developing countries, including China</t>
  </si>
  <si>
    <t>605W</t>
  </si>
  <si>
    <t>Geographic distribution of total loans: Africa</t>
  </si>
  <si>
    <t>605W1</t>
  </si>
  <si>
    <t>Loans to Africa</t>
  </si>
  <si>
    <t>603W</t>
  </si>
  <si>
    <t>Of which: Sub-Sahara Africa</t>
  </si>
  <si>
    <t>603W1</t>
  </si>
  <si>
    <t>Of which Loans to Sub-Saharan Africa</t>
  </si>
  <si>
    <t>904W</t>
  </si>
  <si>
    <t xml:space="preserve">Geographic distribution of total loans: Central and Eastern Europe </t>
  </si>
  <si>
    <t>904W1</t>
  </si>
  <si>
    <t>Loans to Central and Eastern Europe</t>
  </si>
  <si>
    <t>901W</t>
  </si>
  <si>
    <t>Geographic distribution of total loans: Commonwealth of Independent States and Mongolia</t>
  </si>
  <si>
    <t>901W1</t>
  </si>
  <si>
    <t>Loans to Commonwealth of Independent States and Mongolia</t>
  </si>
  <si>
    <t>505W</t>
  </si>
  <si>
    <t>Geographic distribution of total loans: Developing Asia, including China</t>
  </si>
  <si>
    <t>505W1</t>
  </si>
  <si>
    <t>Loans to Developing Asia, including China</t>
  </si>
  <si>
    <t>405W</t>
  </si>
  <si>
    <t>Geographic distribution of total loans: Middle East</t>
  </si>
  <si>
    <t>405W1</t>
  </si>
  <si>
    <t>Loans to the Middle East</t>
  </si>
  <si>
    <t>205W</t>
  </si>
  <si>
    <t>Geographic distribution of total loans: Western Hemisphere</t>
  </si>
  <si>
    <t>205W1</t>
  </si>
  <si>
    <t>Loans to Western Hemisphere</t>
  </si>
  <si>
    <t>S300</t>
  </si>
  <si>
    <t>I016</t>
  </si>
  <si>
    <t>Gross asset position in financial derivatives to capital</t>
  </si>
  <si>
    <t>S310</t>
  </si>
  <si>
    <t>Gross asset position in financial derivatives</t>
  </si>
  <si>
    <t>S320</t>
  </si>
  <si>
    <t>I017</t>
  </si>
  <si>
    <t>Gross liability position in financial derivatives to capital</t>
  </si>
  <si>
    <t>S330</t>
  </si>
  <si>
    <t>Gross liability position in financial derivatives</t>
  </si>
  <si>
    <t>S340</t>
  </si>
  <si>
    <t>I018</t>
  </si>
  <si>
    <t>Trading income to total income</t>
  </si>
  <si>
    <t>S350</t>
  </si>
  <si>
    <t>Trading and foreign exchange gains (losses)</t>
  </si>
  <si>
    <t>S360</t>
  </si>
  <si>
    <t>I019</t>
  </si>
  <si>
    <t>Personnel expenses to noninterest expenses</t>
  </si>
  <si>
    <t>S370</t>
  </si>
  <si>
    <t>Personnel expenses</t>
  </si>
  <si>
    <t>S380</t>
  </si>
  <si>
    <t>I020</t>
  </si>
  <si>
    <t>Spread between reference lending and deposit rates (basis points)</t>
  </si>
  <si>
    <t>I021</t>
  </si>
  <si>
    <t>Spread between highest and lowest interbank rates (basis points)</t>
  </si>
  <si>
    <t>I022</t>
  </si>
  <si>
    <t>Customer deposits to total (noninterbank) loans</t>
  </si>
  <si>
    <t>S390</t>
  </si>
  <si>
    <t>Customer deposits</t>
  </si>
  <si>
    <t>S400</t>
  </si>
  <si>
    <t>I023</t>
  </si>
  <si>
    <t>Foreign-currency-denominated loans to total loans</t>
  </si>
  <si>
    <t>S410</t>
  </si>
  <si>
    <t>Foreign-currency-denominated loans</t>
  </si>
  <si>
    <t>S420</t>
  </si>
  <si>
    <t>I024</t>
  </si>
  <si>
    <t>Foreign-currency-denominated liabilities to total liabilities</t>
  </si>
  <si>
    <t>S430</t>
  </si>
  <si>
    <t>Foreign-currency-denominated liabilities</t>
  </si>
  <si>
    <t>S440</t>
  </si>
  <si>
    <t>Total liabilities</t>
  </si>
  <si>
    <t>I025</t>
  </si>
  <si>
    <t>Net open position in equities to capital</t>
  </si>
  <si>
    <t>S450</t>
  </si>
  <si>
    <t>Net open position in equities</t>
  </si>
  <si>
    <t>S460</t>
  </si>
  <si>
    <t>Other financial corporations</t>
  </si>
  <si>
    <t>I026</t>
  </si>
  <si>
    <t>OFC's financial assets to total financial assets</t>
  </si>
  <si>
    <t>S470</t>
  </si>
  <si>
    <t>OFCs' financial assets</t>
  </si>
  <si>
    <t>S480</t>
  </si>
  <si>
    <t>Total financial assets</t>
  </si>
  <si>
    <t>I027</t>
  </si>
  <si>
    <t>OFC's financial assets to gross domestic product</t>
  </si>
  <si>
    <t>S490</t>
  </si>
  <si>
    <t>S500</t>
  </si>
  <si>
    <t>Gross domestic product</t>
  </si>
  <si>
    <t>Nonfinancial corporations</t>
  </si>
  <si>
    <t>I028</t>
  </si>
  <si>
    <t>Total debt to equity</t>
  </si>
  <si>
    <t>S510</t>
  </si>
  <si>
    <t xml:space="preserve">Total debt </t>
  </si>
  <si>
    <t>S520</t>
  </si>
  <si>
    <t xml:space="preserve">Equity </t>
  </si>
  <si>
    <t>I029</t>
  </si>
  <si>
    <t>S530</t>
  </si>
  <si>
    <t>Earnings before interest and tax (EBIT)</t>
  </si>
  <si>
    <t>S540</t>
  </si>
  <si>
    <t>I030</t>
  </si>
  <si>
    <t>Earnings to interest and principal expenses</t>
  </si>
  <si>
    <t>S550</t>
  </si>
  <si>
    <t>S560</t>
  </si>
  <si>
    <t>Debt service payments</t>
  </si>
  <si>
    <t>I031</t>
  </si>
  <si>
    <t>Net foreign exchange exposure to equity</t>
  </si>
  <si>
    <t>S570</t>
  </si>
  <si>
    <t xml:space="preserve">Net foreign exchange exposure </t>
  </si>
  <si>
    <t>S580</t>
  </si>
  <si>
    <t>I032</t>
  </si>
  <si>
    <t>Number of bankruptcy proceedings initiated</t>
  </si>
  <si>
    <t>HH00</t>
  </si>
  <si>
    <t>I033</t>
  </si>
  <si>
    <t>Household debt to gross domestic product</t>
  </si>
  <si>
    <t>S590</t>
  </si>
  <si>
    <t xml:space="preserve">Household debt </t>
  </si>
  <si>
    <t>S600</t>
  </si>
  <si>
    <t>I034</t>
  </si>
  <si>
    <t>Household debt service and principal payments to income</t>
  </si>
  <si>
    <t>S610</t>
  </si>
  <si>
    <t xml:space="preserve">Household debt service and principal payments </t>
  </si>
  <si>
    <t>S620</t>
  </si>
  <si>
    <t xml:space="preserve">Household income (Gross disposable income) </t>
  </si>
  <si>
    <t>ML00</t>
  </si>
  <si>
    <t>Market liquidity</t>
  </si>
  <si>
    <t>I035</t>
  </si>
  <si>
    <t xml:space="preserve">Average bid-ask spread in the securities market </t>
  </si>
  <si>
    <t>I036</t>
  </si>
  <si>
    <t>Average daily turnover ratio in the securities market</t>
  </si>
  <si>
    <t>RE00</t>
  </si>
  <si>
    <t>Real estate markets</t>
  </si>
  <si>
    <t>I037</t>
  </si>
  <si>
    <t xml:space="preserve">Residential real estate prices (Percentage change/last 12 months) </t>
  </si>
  <si>
    <t>I038</t>
  </si>
  <si>
    <t xml:space="preserve">Commercial real estate prices (Percentage change/last 12 months) </t>
  </si>
  <si>
    <t>I039</t>
  </si>
  <si>
    <t>Residential real estate loans to total gross loans</t>
  </si>
  <si>
    <t>S630</t>
  </si>
  <si>
    <t xml:space="preserve">Residential real estate loans </t>
  </si>
  <si>
    <t>S640</t>
  </si>
  <si>
    <t>I040</t>
  </si>
  <si>
    <t>Commercial real estate loans to total gross loans</t>
  </si>
  <si>
    <t>S650</t>
  </si>
  <si>
    <t>Commercial real estate loans</t>
  </si>
  <si>
    <t>S660</t>
  </si>
  <si>
    <t>Kazakhstan</t>
  </si>
  <si>
    <t>International Monetary Fund
 Financial Soundness Indicators  and Sectoral Financial Statement</t>
  </si>
  <si>
    <t>Annex 1 - Financial Soundness Indicators and Underlying Series</t>
  </si>
  <si>
    <t>Annex 2 - Sectoral Financial Statement: Deposit Takers - Income and Expense Statement</t>
  </si>
  <si>
    <t>Annex 3 - Sectoral Financial Statement: Deposit Takers - Balance Sheet</t>
  </si>
  <si>
    <t>Annex 4 - Sectoral Financial Statement: Deposit Takers - Memorandum items</t>
  </si>
  <si>
    <t>Annex 5 - Sectoral Financial Statement: Other Financial Corporations - Balance Sheet</t>
  </si>
  <si>
    <t>Annex 6 - Sectoral Financial Statement: Nonfinancial Corporations - Income and Expense Statement</t>
  </si>
  <si>
    <t>Annex 7 - Sectoral Financial Statement: Nonfinancial Corporations - Balance Sheet</t>
  </si>
  <si>
    <t>Annex 8 - Sectoral Financial Statement: Households</t>
  </si>
  <si>
    <t>2014Q4</t>
  </si>
  <si>
    <t>2015Q1</t>
  </si>
  <si>
    <t>2015Q2</t>
  </si>
  <si>
    <t>2015Q3</t>
  </si>
  <si>
    <t>2015Q4</t>
  </si>
  <si>
    <t>2016Q1</t>
  </si>
  <si>
    <t>2016Q2</t>
  </si>
  <si>
    <t>2016Q3</t>
  </si>
  <si>
    <t>2016Q4</t>
  </si>
  <si>
    <t>2017Q1</t>
  </si>
  <si>
    <t>2017Q2</t>
  </si>
  <si>
    <t>2017Q3</t>
  </si>
  <si>
    <t>Q1</t>
  </si>
  <si>
    <t>Q2</t>
  </si>
  <si>
    <t>Q3</t>
  </si>
  <si>
    <t>Q4</t>
  </si>
  <si>
    <t>2017Q4</t>
  </si>
  <si>
    <t>2018Q1</t>
  </si>
  <si>
    <t>Thousand</t>
  </si>
  <si>
    <t>National Currency</t>
  </si>
  <si>
    <t>916S</t>
  </si>
  <si>
    <t>916S1</t>
  </si>
  <si>
    <t>916G</t>
  </si>
  <si>
    <t>916G1</t>
  </si>
  <si>
    <t>2018Q2</t>
  </si>
  <si>
    <t>2018Q3</t>
  </si>
  <si>
    <t>2018Q4</t>
  </si>
  <si>
    <t>2019Q1</t>
  </si>
  <si>
    <t>2019Q2</t>
  </si>
  <si>
    <t>2019Q3</t>
  </si>
  <si>
    <t>2019Q4</t>
  </si>
  <si>
    <t>2020Q1</t>
  </si>
  <si>
    <t>2020Q2</t>
  </si>
  <si>
    <t>2020Q3</t>
  </si>
  <si>
    <t>2020Q4</t>
  </si>
  <si>
    <t>2021Q1</t>
  </si>
  <si>
    <t>2021Q2</t>
  </si>
  <si>
    <t>Table Annex 8. Sectoral Financial Statement: Households*</t>
  </si>
  <si>
    <t>**FS_HH_IDGW</t>
  </si>
  <si>
    <t>**FS_HH_IDGP</t>
  </si>
  <si>
    <t>**FS_HH_IDGC</t>
  </si>
  <si>
    <t>**FS_HH_IDGO</t>
  </si>
  <si>
    <t>**FS_HH_IDGL</t>
  </si>
  <si>
    <t>**FS_HH_IDG</t>
  </si>
  <si>
    <t>**FS_HH_EIP</t>
  </si>
  <si>
    <t>**Data from Bureau of National Statistics of the Agency for Strategic planning and reforms of the Republic of Kazakhstan</t>
  </si>
  <si>
    <t>*Household - an economic unit consisting of one or more individuals living together, sharing all or part of their income and property, and jointly consuming goods and services</t>
  </si>
  <si>
    <t>*FS_NFC_RS</t>
  </si>
  <si>
    <t>*FS_NFC_CS</t>
  </si>
  <si>
    <t>*FS_NFC_OIN</t>
  </si>
  <si>
    <t>*FS_NFC_II</t>
  </si>
  <si>
    <t>*FS_NFC_EI</t>
  </si>
  <si>
    <t>*FS_NFC_ION</t>
  </si>
  <si>
    <t>*FS_NFC_INBET</t>
  </si>
  <si>
    <t>*FS_NFC_EXI</t>
  </si>
  <si>
    <t>*FS_NFC_TIC</t>
  </si>
  <si>
    <t>*FS_NFC_INAET</t>
  </si>
  <si>
    <t>*FS_NFC_DP</t>
  </si>
  <si>
    <t>*FS_NFC_RE</t>
  </si>
  <si>
    <t>*Data from Bureau of National Statistics of the Agency for Strategic planning and reforms of the Republic of Kazakhstan</t>
  </si>
  <si>
    <t>*FS_NFC_A</t>
  </si>
  <si>
    <t>*FS_NFC_ANF</t>
  </si>
  <si>
    <t>*FS_NFC_ANFP</t>
  </si>
  <si>
    <t>*FS_NFC_ANFPF</t>
  </si>
  <si>
    <t>*FS_NFC_ANFPI</t>
  </si>
  <si>
    <t>*FS_NFC_ANFNP</t>
  </si>
  <si>
    <t>*FS_NFC_AF</t>
  </si>
  <si>
    <t>*FS_NFC_AFC</t>
  </si>
  <si>
    <t>*FS_NFC_AFD</t>
  </si>
  <si>
    <t>*FS_NFC_AFE</t>
  </si>
  <si>
    <t>*FS_NFC_AFT</t>
  </si>
  <si>
    <t>*FS_NFC_AFF</t>
  </si>
  <si>
    <t>*FS_NFC_AFO</t>
  </si>
  <si>
    <t>*FS_NFC_L</t>
  </si>
  <si>
    <t>*FS_NFC_LDL</t>
  </si>
  <si>
    <t>*FS_NFC_LDD</t>
  </si>
  <si>
    <t>*FS_NFC_LDT</t>
  </si>
  <si>
    <t>*FS_NFC_LDO</t>
  </si>
  <si>
    <t>*FS_NFC_LD</t>
  </si>
  <si>
    <t>*FS_NFC_LF</t>
  </si>
  <si>
    <t>*FS_NFC_CR</t>
  </si>
  <si>
    <t>*FS_NFC_CRN</t>
  </si>
  <si>
    <t>*FS_NFC_B</t>
  </si>
  <si>
    <t>*FS_NFC_IIO_NFC</t>
  </si>
  <si>
    <t>*FS_NFC_EBIT</t>
  </si>
  <si>
    <t>*FS_NFC_EIP</t>
  </si>
  <si>
    <t>*FS_NFC_EIPI</t>
  </si>
  <si>
    <t>*FS_NFC_EIPP</t>
  </si>
  <si>
    <t>*FS_NFC_CNFEOBS</t>
  </si>
  <si>
    <t>*FS_NFC_CNFE</t>
  </si>
  <si>
    <t>*Households</t>
  </si>
  <si>
    <t>2021Q3</t>
  </si>
  <si>
    <t>2021Q4</t>
  </si>
  <si>
    <t>2022Q1</t>
  </si>
  <si>
    <t>2022Q2</t>
  </si>
  <si>
    <t>2022Q3</t>
  </si>
  <si>
    <t>2022Q4</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</si>
</sst>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 _₽_-;\-* #,##0\ _₽_-;_-* &quot;-&quot;\ _₽_-;_-@_-"/>
    <numFmt numFmtId="167" formatCode="_-* #,##0.00\ _₽_-;\-* #,##0.00\ _₽_-;_-* &quot;-&quot;??\ _₽_-;_-@_-"/>
    <numFmt numFmtId="168" formatCode="#,##0&quot;р.&quot;;\-#,##0&quot;р.&quot;"/>
    <numFmt numFmtId="169" formatCode="#,##0&quot;р.&quot;;[Red]\-#,##0&quot;р.&quot;"/>
    <numFmt numFmtId="170" formatCode="#,##0.00&quot;р.&quot;;\-#,##0.00&quot;р.&quot;"/>
    <numFmt numFmtId="171" formatCode="#,##0.00&quot;р.&quot;;[Red]\-#,##0.00&quot;р.&quot;"/>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0.0%"/>
    <numFmt numFmtId="177" formatCode="#,##0.0"/>
    <numFmt numFmtId="178" formatCode="_-* #,##0.0_р_._-;\-* #,##0.0_р_._-;_-* &quot;-&quot;??_р_._-;_-@_-"/>
    <numFmt numFmtId="179" formatCode="_-* #,##0_р_._-;\-* #,##0_р_._-;_-* &quot;-&quot;??_р_._-;_-@_-"/>
    <numFmt numFmtId="180" formatCode="0.0"/>
    <numFmt numFmtId="181" formatCode="_-* #,##0\ _₽_-;\-* #,##0\ _₽_-;_-* &quot;-&quot;??\ _₽_-;_-@_-"/>
  </numFmts>
  <fonts count="72">
    <font>
      <sz val="11"/>
      <color theme="1"/>
      <name val="Calibri"/>
      <family val="2"/>
    </font>
    <font>
      <sz val="11"/>
      <color indexed="8"/>
      <name val="Calibri"/>
      <family val="2"/>
    </font>
    <font>
      <sz val="10"/>
      <name val="Times New Roman"/>
      <family val="2"/>
    </font>
    <font>
      <sz val="10"/>
      <name val="Arial"/>
      <family val="2"/>
    </font>
    <font>
      <sz val="8"/>
      <name val="Arial"/>
      <family val="2"/>
    </font>
    <font>
      <sz val="10"/>
      <color indexed="8"/>
      <name val="Arial"/>
      <family val="2"/>
    </font>
    <font>
      <b/>
      <sz val="10"/>
      <color indexed="10"/>
      <name val="Tahoma"/>
      <family val="2"/>
    </font>
    <font>
      <b/>
      <sz val="8"/>
      <name val="Tahoma"/>
      <family val="2"/>
    </font>
    <font>
      <b/>
      <i/>
      <u val="single"/>
      <sz val="8"/>
      <name val="Tahoma"/>
      <family val="2"/>
    </font>
    <font>
      <sz val="8"/>
      <name val="Tahoma"/>
      <family val="2"/>
    </font>
    <font>
      <b/>
      <sz val="8"/>
      <color indexed="12"/>
      <name val="Tahoma"/>
      <family val="2"/>
    </font>
    <font>
      <b/>
      <sz val="8"/>
      <color indexed="10"/>
      <name val="Tahoma"/>
      <family val="2"/>
    </font>
    <font>
      <b/>
      <sz val="8"/>
      <color indexed="9"/>
      <name val="Tahoma"/>
      <family val="2"/>
    </font>
    <font>
      <b/>
      <sz val="10"/>
      <name val="Times New Roman"/>
      <family val="1"/>
    </font>
    <font>
      <sz val="11"/>
      <color indexed="9"/>
      <name val="Calibri"/>
      <family val="2"/>
    </font>
    <font>
      <b/>
      <sz val="11"/>
      <color indexed="9"/>
      <name val="Calibri"/>
      <family val="2"/>
    </font>
    <font>
      <b/>
      <sz val="11"/>
      <color indexed="8"/>
      <name val="Calibri"/>
      <family val="2"/>
    </font>
    <font>
      <sz val="11"/>
      <color indexed="10"/>
      <name val="Calibri"/>
      <family val="2"/>
    </font>
    <font>
      <sz val="8"/>
      <name val="Times New Roman Cyr"/>
      <family val="0"/>
    </font>
    <font>
      <b/>
      <sz val="9"/>
      <name val="Tahoma"/>
      <family val="2"/>
    </font>
    <font>
      <sz val="9"/>
      <name val="Tahoma"/>
      <family val="2"/>
    </font>
    <font>
      <b/>
      <sz val="9"/>
      <name val="Times New Roman"/>
      <family val="1"/>
    </font>
    <font>
      <b/>
      <sz val="9"/>
      <color indexed="12"/>
      <name val="Times New Roman"/>
      <family val="1"/>
    </font>
    <font>
      <sz val="9"/>
      <name val="Times New Roman"/>
      <family val="1"/>
    </font>
    <font>
      <sz val="9"/>
      <color indexed="12"/>
      <name val="Times New Roman"/>
      <family val="1"/>
    </font>
    <font>
      <sz val="8"/>
      <name val="Times New Roman"/>
      <family val="1"/>
    </font>
    <font>
      <b/>
      <sz val="8"/>
      <name val="Times New Roman"/>
      <family val="1"/>
    </font>
    <font>
      <b/>
      <sz val="8"/>
      <color indexed="12"/>
      <name val="Times New Roman"/>
      <family val="1"/>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u val="single"/>
      <sz val="11"/>
      <color indexed="12"/>
      <name val="Calibri"/>
      <family val="2"/>
    </font>
    <font>
      <u val="single"/>
      <sz val="10"/>
      <color indexed="12"/>
      <name val="Times New Roman"/>
      <family val="2"/>
    </font>
    <font>
      <u val="single"/>
      <sz val="11"/>
      <color indexed="20"/>
      <name val="Calibri"/>
      <family val="2"/>
    </font>
    <font>
      <sz val="8"/>
      <color indexed="8"/>
      <name val="Tahoma"/>
      <family val="2"/>
    </font>
    <font>
      <sz val="10"/>
      <color indexed="8"/>
      <name val="Tahoma"/>
      <family val="2"/>
    </font>
    <font>
      <sz val="14"/>
      <color indexed="8"/>
      <name val="Tahoma"/>
      <family val="2"/>
    </font>
    <font>
      <sz val="8"/>
      <color indexed="8"/>
      <name val="Times New Roman"/>
      <family val="1"/>
    </font>
    <font>
      <u val="single"/>
      <sz val="10"/>
      <color indexed="12"/>
      <name val="Tahoma"/>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u val="single"/>
      <sz val="11"/>
      <color theme="10"/>
      <name val="Calibri"/>
      <family val="2"/>
    </font>
    <font>
      <u val="single"/>
      <sz val="10"/>
      <color theme="10"/>
      <name val="Times New Roman"/>
      <family val="2"/>
    </font>
    <font>
      <b/>
      <sz val="11"/>
      <color theme="1"/>
      <name val="Calibri"/>
      <family val="2"/>
    </font>
    <font>
      <b/>
      <sz val="11"/>
      <color theme="0"/>
      <name val="Calibri"/>
      <family val="2"/>
    </font>
    <font>
      <u val="single"/>
      <sz val="11"/>
      <color theme="11"/>
      <name val="Calibri"/>
      <family val="2"/>
    </font>
    <font>
      <sz val="11"/>
      <color rgb="FFFF0000"/>
      <name val="Calibri"/>
      <family val="2"/>
    </font>
    <font>
      <sz val="8"/>
      <color theme="1"/>
      <name val="Tahoma"/>
      <family val="2"/>
    </font>
    <font>
      <sz val="10"/>
      <color theme="1"/>
      <name val="Tahoma"/>
      <family val="2"/>
    </font>
    <font>
      <sz val="14"/>
      <color theme="1"/>
      <name val="Tahoma"/>
      <family val="2"/>
    </font>
    <font>
      <sz val="8"/>
      <color theme="1"/>
      <name val="Times New Roman"/>
      <family val="1"/>
    </font>
    <font>
      <u val="single"/>
      <sz val="10"/>
      <color theme="10"/>
      <name val="Tahoma"/>
      <family val="2"/>
    </font>
  </fonts>
  <fills count="59">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
      <patternFill patternType="solid">
        <fgColor indexed="49"/>
        <bgColor indexed="64"/>
      </patternFill>
    </fill>
    <fill>
      <patternFill patternType="solid">
        <fgColor indexed="9"/>
        <bgColor indexed="64"/>
      </patternFill>
    </fill>
    <fill>
      <patternFill patternType="solid">
        <fgColor indexed="44"/>
        <bgColor indexed="64"/>
      </patternFill>
    </fill>
    <fill>
      <patternFill patternType="gray0625">
        <fgColor indexed="22"/>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gray0625">
        <fgColor indexed="22"/>
        <bgColor theme="0"/>
      </patternFill>
    </fill>
    <fill>
      <patternFill patternType="solid">
        <fgColor rgb="FFCCCCFF"/>
        <bgColor indexed="64"/>
      </patternFill>
    </fill>
    <fill>
      <patternFill patternType="solid">
        <fgColor indexed="31"/>
        <bgColor indexed="64"/>
      </patternFill>
    </fill>
    <fill>
      <patternFill patternType="solid">
        <fgColor rgb="FFFFFF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889999628067"/>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ck">
        <color theme="4" tint="0.49998000264167786"/>
      </bottom>
    </border>
    <border>
      <left/>
      <right style="thin"/>
      <top style="thin"/>
      <bottom/>
    </border>
    <border>
      <left style="thin"/>
      <right style="thin"/>
      <top/>
      <bottom style="thin"/>
    </border>
    <border>
      <left style="thin"/>
      <right style="thin"/>
      <top style="thin"/>
      <bottom style="thin"/>
    </border>
    <border>
      <left/>
      <right style="thin"/>
      <top style="thin"/>
      <bottom style="thin"/>
    </border>
    <border>
      <left style="thin"/>
      <right/>
      <top style="thin"/>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style="thin"/>
      <top/>
      <bottom/>
    </border>
    <border>
      <left style="thin"/>
      <right style="thin"/>
      <top/>
      <bottom style="thin">
        <color indexed="55"/>
      </bottom>
    </border>
    <border>
      <left style="thin"/>
      <right style="thin"/>
      <top style="thin">
        <color indexed="55"/>
      </top>
      <bottom/>
    </border>
    <border>
      <left style="thin"/>
      <right style="thin"/>
      <top style="thin"/>
      <bottom style="thin">
        <color indexed="23"/>
      </bottom>
    </border>
    <border>
      <left style="thin"/>
      <right/>
      <top style="thin"/>
      <bottom style="thin">
        <color indexed="23"/>
      </bottom>
    </border>
    <border>
      <left style="thin"/>
      <right style="thin"/>
      <top style="thin">
        <color indexed="23"/>
      </top>
      <bottom style="thin">
        <color indexed="23"/>
      </bottom>
    </border>
    <border>
      <left style="thin"/>
      <right/>
      <top style="thin">
        <color indexed="23"/>
      </top>
      <bottom style="thin">
        <color indexed="55"/>
      </bottom>
    </border>
    <border>
      <left style="thin"/>
      <right style="thin"/>
      <top style="thin">
        <color indexed="23"/>
      </top>
      <bottom style="thin"/>
    </border>
    <border>
      <left style="thin"/>
      <right/>
      <top style="thin">
        <color indexed="55"/>
      </top>
      <bottom style="thin"/>
    </border>
    <border>
      <left style="thin"/>
      <right/>
      <top style="thin"/>
      <bottom style="thin">
        <color indexed="55"/>
      </bottom>
    </border>
    <border>
      <left style="thin"/>
      <right/>
      <top style="thin">
        <color indexed="55"/>
      </top>
      <bottom style="thin">
        <color indexed="55"/>
      </bottom>
    </border>
    <border>
      <left style="thin"/>
      <right/>
      <top style="thin">
        <color indexed="23"/>
      </top>
      <bottom style="thin">
        <color indexed="22"/>
      </bottom>
    </border>
    <border>
      <left style="thin"/>
      <right/>
      <top style="thin">
        <color indexed="55"/>
      </top>
      <bottom/>
    </border>
    <border>
      <left style="thin"/>
      <right style="thin"/>
      <top style="thin">
        <color indexed="23"/>
      </top>
      <bottom style="thin">
        <color indexed="22"/>
      </bottom>
    </border>
    <border>
      <left style="thin"/>
      <right style="thin"/>
      <top/>
      <bottom style="thin">
        <color indexed="23"/>
      </bottom>
    </border>
    <border>
      <left style="thin"/>
      <right/>
      <top/>
      <bottom style="thin">
        <color indexed="23"/>
      </bottom>
    </border>
    <border>
      <left/>
      <right/>
      <top style="thin"/>
      <bottom style="thin"/>
    </border>
    <border>
      <left style="thin"/>
      <right/>
      <top/>
      <bottom style="thin">
        <color indexed="55"/>
      </bottom>
    </border>
    <border>
      <left/>
      <right/>
      <top style="thin"/>
      <bottom style="thin">
        <color indexed="55"/>
      </bottom>
    </border>
    <border>
      <left/>
      <right/>
      <top style="thin"/>
      <bottom style="thin">
        <color indexed="23"/>
      </bottom>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49" fillId="38" borderId="0" applyNumberFormat="0" applyBorder="0" applyAlignment="0" applyProtection="0"/>
    <xf numFmtId="0" fontId="50" fillId="39" borderId="1" applyNumberFormat="0" applyAlignment="0" applyProtection="0"/>
    <xf numFmtId="0" fontId="15" fillId="40" borderId="2" applyNumberFormat="0" applyAlignment="0" applyProtection="0"/>
    <xf numFmtId="0" fontId="51" fillId="0" borderId="0" applyNumberFormat="0" applyFill="0" applyBorder="0" applyAlignment="0" applyProtection="0"/>
    <xf numFmtId="0" fontId="52" fillId="41"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42" borderId="1" applyNumberFormat="0" applyAlignment="0" applyProtection="0"/>
    <xf numFmtId="0" fontId="57" fillId="0" borderId="6" applyNumberFormat="0" applyFill="0" applyAlignment="0" applyProtection="0"/>
    <xf numFmtId="0" fontId="58" fillId="43" borderId="0" applyNumberFormat="0" applyBorder="0" applyAlignment="0" applyProtection="0"/>
    <xf numFmtId="0" fontId="1"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vertical="top"/>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vertical="top"/>
      <protection/>
    </xf>
    <xf numFmtId="0" fontId="3" fillId="0" borderId="0">
      <alignment/>
      <protection/>
    </xf>
    <xf numFmtId="0" fontId="2" fillId="0" borderId="0">
      <alignment vertical="top"/>
      <protection/>
    </xf>
    <xf numFmtId="0" fontId="2" fillId="0" borderId="0">
      <alignment vertical="top"/>
      <protection/>
    </xf>
    <xf numFmtId="0" fontId="3" fillId="0" borderId="0">
      <alignment/>
      <protection/>
    </xf>
    <xf numFmtId="0" fontId="5" fillId="0" borderId="0">
      <alignment vertical="top"/>
      <protection/>
    </xf>
    <xf numFmtId="0" fontId="1" fillId="44" borderId="7" applyNumberFormat="0" applyAlignment="0" applyProtection="0"/>
    <xf numFmtId="0" fontId="59" fillId="39" borderId="8" applyNumberFormat="0" applyAlignment="0" applyProtection="0"/>
    <xf numFmtId="0" fontId="5" fillId="0" borderId="0">
      <alignment vertical="top"/>
      <protection/>
    </xf>
    <xf numFmtId="0" fontId="60"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6" fillId="45" borderId="1" applyNumberFormat="0" applyAlignment="0" applyProtection="0"/>
    <xf numFmtId="0" fontId="59" fillId="39" borderId="8" applyNumberFormat="0" applyAlignment="0" applyProtection="0"/>
    <xf numFmtId="0" fontId="50" fillId="3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53" fillId="0" borderId="3" applyNumberFormat="0" applyFill="0" applyAlignment="0" applyProtection="0"/>
    <xf numFmtId="0" fontId="54" fillId="0" borderId="10"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63" fillId="0" borderId="9" applyNumberFormat="0" applyFill="0" applyAlignment="0" applyProtection="0"/>
    <xf numFmtId="0" fontId="64" fillId="40" borderId="2" applyNumberFormat="0" applyAlignment="0" applyProtection="0"/>
    <xf numFmtId="0" fontId="60" fillId="0" borderId="0" applyNumberFormat="0" applyFill="0" applyBorder="0" applyAlignment="0" applyProtection="0"/>
    <xf numFmtId="0" fontId="58" fillId="43"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8" fillId="0" borderId="0">
      <alignment/>
      <protection/>
    </xf>
    <xf numFmtId="0" fontId="2" fillId="0" borderId="0">
      <alignment/>
      <protection/>
    </xf>
    <xf numFmtId="0" fontId="65" fillId="0" borderId="0" applyNumberFormat="0" applyFill="0" applyBorder="0" applyAlignment="0" applyProtection="0"/>
    <xf numFmtId="0" fontId="49" fillId="38" borderId="0" applyNumberFormat="0" applyBorder="0" applyAlignment="0" applyProtection="0"/>
    <xf numFmtId="0" fontId="51" fillId="0" borderId="0" applyNumberFormat="0" applyFill="0" applyBorder="0" applyAlignment="0" applyProtection="0"/>
    <xf numFmtId="0" fontId="0" fillId="46"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6" applyNumberFormat="0" applyFill="0" applyAlignment="0" applyProtection="0"/>
    <xf numFmtId="0" fontId="6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52" fillId="41" borderId="0" applyNumberFormat="0" applyBorder="0" applyAlignment="0" applyProtection="0"/>
  </cellStyleXfs>
  <cellXfs count="214">
    <xf numFmtId="0" fontId="0" fillId="0" borderId="0" xfId="0" applyFont="1" applyAlignment="1">
      <alignment/>
    </xf>
    <xf numFmtId="0" fontId="11" fillId="47" borderId="11" xfId="90" applyNumberFormat="1" applyFont="1" applyFill="1" applyBorder="1" applyAlignment="1" applyProtection="1">
      <alignment horizontal="center"/>
      <protection/>
    </xf>
    <xf numFmtId="0" fontId="7" fillId="48" borderId="12" xfId="90" applyNumberFormat="1" applyFont="1" applyFill="1" applyBorder="1" applyAlignment="1" applyProtection="1">
      <alignment horizontal="right" vertical="center" wrapText="1"/>
      <protection/>
    </xf>
    <xf numFmtId="0" fontId="7" fillId="49" borderId="12" xfId="0" applyNumberFormat="1" applyFont="1" applyFill="1" applyBorder="1" applyAlignment="1" applyProtection="1">
      <alignment horizontal="left" vertical="center"/>
      <protection/>
    </xf>
    <xf numFmtId="0" fontId="7" fillId="48" borderId="13" xfId="90" applyNumberFormat="1" applyFont="1" applyFill="1" applyBorder="1" applyAlignment="1" applyProtection="1">
      <alignment horizontal="right" vertical="center" wrapText="1"/>
      <protection/>
    </xf>
    <xf numFmtId="0" fontId="7" fillId="49" borderId="13" xfId="0" applyNumberFormat="1" applyFont="1" applyFill="1" applyBorder="1" applyAlignment="1" applyProtection="1">
      <alignment horizontal="left" vertical="center"/>
      <protection/>
    </xf>
    <xf numFmtId="0" fontId="8" fillId="50" borderId="14" xfId="0" applyNumberFormat="1" applyFont="1" applyFill="1" applyBorder="1" applyAlignment="1" applyProtection="1">
      <alignment/>
      <protection/>
    </xf>
    <xf numFmtId="0" fontId="9" fillId="0" borderId="13" xfId="69" applyFont="1" applyFill="1" applyBorder="1" applyAlignment="1" applyProtection="1">
      <alignment horizontal="left" vertical="top" wrapText="1"/>
      <protection/>
    </xf>
    <xf numFmtId="0" fontId="9" fillId="0" borderId="13" xfId="69" applyFont="1" applyBorder="1" applyAlignment="1" applyProtection="1">
      <alignment horizontal="left" vertical="top" wrapText="1"/>
      <protection/>
    </xf>
    <xf numFmtId="0" fontId="9" fillId="49" borderId="0" xfId="0" applyNumberFormat="1" applyFont="1" applyFill="1" applyBorder="1" applyAlignment="1" applyProtection="1">
      <alignment/>
      <protection/>
    </xf>
    <xf numFmtId="0" fontId="9" fillId="0" borderId="13" xfId="69" applyFont="1" applyFill="1" applyBorder="1" applyAlignment="1" applyProtection="1">
      <alignment horizontal="left" vertical="top"/>
      <protection/>
    </xf>
    <xf numFmtId="0" fontId="9" fillId="49" borderId="13" xfId="0" applyNumberFormat="1" applyFont="1" applyFill="1" applyBorder="1" applyAlignment="1" applyProtection="1">
      <alignment horizontal="right"/>
      <protection/>
    </xf>
    <xf numFmtId="0" fontId="10" fillId="51" borderId="13" xfId="69" applyFont="1" applyFill="1" applyBorder="1" applyAlignment="1" applyProtection="1">
      <alignment horizontal="left" vertical="top" wrapText="1"/>
      <protection/>
    </xf>
    <xf numFmtId="0" fontId="7" fillId="50" borderId="15" xfId="0" applyNumberFormat="1" applyFont="1" applyFill="1" applyBorder="1" applyAlignment="1" applyProtection="1">
      <alignment/>
      <protection/>
    </xf>
    <xf numFmtId="0" fontId="67" fillId="0" borderId="13" xfId="70" applyFont="1" applyBorder="1" applyAlignment="1" applyProtection="1">
      <alignment horizontal="left"/>
      <protection/>
    </xf>
    <xf numFmtId="0" fontId="67" fillId="0" borderId="13" xfId="73" applyFont="1" applyBorder="1" applyAlignment="1" applyProtection="1">
      <alignment horizontal="left"/>
      <protection/>
    </xf>
    <xf numFmtId="0" fontId="67" fillId="47" borderId="16" xfId="0" applyNumberFormat="1" applyFont="1" applyFill="1" applyBorder="1" applyAlignment="1" applyProtection="1">
      <alignment/>
      <protection/>
    </xf>
    <xf numFmtId="0" fontId="67" fillId="49" borderId="0" xfId="0" applyNumberFormat="1" applyFont="1" applyFill="1" applyBorder="1" applyAlignment="1" applyProtection="1">
      <alignment/>
      <protection/>
    </xf>
    <xf numFmtId="0" fontId="67" fillId="0" borderId="0" xfId="0" applyFont="1" applyAlignment="1">
      <alignment/>
    </xf>
    <xf numFmtId="0" fontId="67" fillId="47" borderId="17" xfId="0" applyNumberFormat="1" applyFont="1" applyFill="1" applyBorder="1" applyAlignment="1" applyProtection="1">
      <alignment/>
      <protection/>
    </xf>
    <xf numFmtId="0" fontId="11" fillId="47" borderId="18" xfId="90" applyNumberFormat="1" applyFont="1" applyFill="1" applyBorder="1" applyAlignment="1" applyProtection="1">
      <alignment horizontal="center" wrapText="1"/>
      <protection/>
    </xf>
    <xf numFmtId="0" fontId="67" fillId="47" borderId="18" xfId="0" applyNumberFormat="1" applyFont="1" applyFill="1" applyBorder="1" applyAlignment="1" applyProtection="1">
      <alignment/>
      <protection/>
    </xf>
    <xf numFmtId="0" fontId="67" fillId="47" borderId="19" xfId="0" applyNumberFormat="1" applyFont="1" applyFill="1" applyBorder="1" applyAlignment="1" applyProtection="1">
      <alignment/>
      <protection/>
    </xf>
    <xf numFmtId="0" fontId="67" fillId="47" borderId="20" xfId="0" applyNumberFormat="1" applyFont="1" applyFill="1" applyBorder="1" applyAlignment="1" applyProtection="1">
      <alignment/>
      <protection/>
    </xf>
    <xf numFmtId="0" fontId="10" fillId="0" borderId="0" xfId="107" applyFont="1" applyBorder="1" applyAlignment="1" applyProtection="1">
      <alignment vertical="center" wrapText="1"/>
      <protection/>
    </xf>
    <xf numFmtId="0" fontId="9" fillId="49" borderId="20" xfId="0" applyNumberFormat="1" applyFont="1" applyFill="1" applyBorder="1" applyAlignment="1" applyProtection="1">
      <alignment/>
      <protection/>
    </xf>
    <xf numFmtId="0" fontId="67" fillId="52" borderId="0" xfId="0" applyNumberFormat="1" applyFont="1" applyFill="1" applyBorder="1" applyAlignment="1" applyProtection="1">
      <alignment/>
      <protection/>
    </xf>
    <xf numFmtId="0" fontId="10" fillId="52" borderId="0" xfId="107" applyFont="1" applyFill="1" applyBorder="1" applyAlignment="1" applyProtection="1">
      <alignment vertical="center" wrapText="1"/>
      <protection/>
    </xf>
    <xf numFmtId="0" fontId="9" fillId="52" borderId="0" xfId="0" applyNumberFormat="1" applyFont="1" applyFill="1" applyBorder="1" applyAlignment="1" applyProtection="1">
      <alignment/>
      <protection/>
    </xf>
    <xf numFmtId="2" fontId="9" fillId="49" borderId="0" xfId="0" applyNumberFormat="1" applyFont="1" applyFill="1" applyBorder="1" applyAlignment="1" applyProtection="1">
      <alignment/>
      <protection/>
    </xf>
    <xf numFmtId="2" fontId="67" fillId="49" borderId="0" xfId="0" applyNumberFormat="1" applyFont="1" applyFill="1" applyBorder="1" applyAlignment="1" applyProtection="1">
      <alignment/>
      <protection/>
    </xf>
    <xf numFmtId="0" fontId="67" fillId="0" borderId="0" xfId="0" applyFont="1" applyAlignment="1" applyProtection="1">
      <alignment/>
      <protection/>
    </xf>
    <xf numFmtId="0" fontId="7" fillId="0" borderId="13" xfId="90" applyNumberFormat="1" applyFont="1" applyFill="1" applyBorder="1" applyAlignment="1" applyProtection="1">
      <alignment horizontal="right" vertical="center" wrapText="1"/>
      <protection/>
    </xf>
    <xf numFmtId="0" fontId="11" fillId="0" borderId="13"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hidden="1"/>
    </xf>
    <xf numFmtId="0" fontId="7" fillId="53" borderId="21" xfId="91" applyFont="1" applyFill="1" applyBorder="1" applyAlignment="1" applyProtection="1">
      <alignment horizontal="center" vertical="center"/>
      <protection/>
    </xf>
    <xf numFmtId="0" fontId="7" fillId="53" borderId="22" xfId="91" applyFont="1" applyFill="1" applyBorder="1" applyAlignment="1" applyProtection="1">
      <alignment horizontal="center" vertical="center"/>
      <protection/>
    </xf>
    <xf numFmtId="0" fontId="7" fillId="53" borderId="22" xfId="91" applyFont="1" applyFill="1" applyBorder="1" applyAlignment="1" applyProtection="1">
      <alignment horizontal="left" vertical="center"/>
      <protection/>
    </xf>
    <xf numFmtId="0" fontId="9" fillId="0" borderId="12" xfId="0" applyFont="1" applyBorder="1" applyAlignment="1" applyProtection="1">
      <alignment horizontal="center" vertical="center"/>
      <protection/>
    </xf>
    <xf numFmtId="0" fontId="7" fillId="54" borderId="19" xfId="0" applyFont="1" applyFill="1" applyBorder="1" applyAlignment="1" applyProtection="1">
      <alignment horizontal="right" vertical="center"/>
      <protection/>
    </xf>
    <xf numFmtId="0" fontId="10" fillId="51" borderId="13" xfId="76" applyFont="1" applyFill="1" applyBorder="1" applyAlignment="1" applyProtection="1">
      <alignment horizontal="left" vertical="center"/>
      <protection/>
    </xf>
    <xf numFmtId="0" fontId="10" fillId="51" borderId="22" xfId="76" applyFont="1" applyFill="1" applyBorder="1" applyAlignment="1" applyProtection="1">
      <alignment horizontal="left" vertical="center"/>
      <protection/>
    </xf>
    <xf numFmtId="0" fontId="10" fillId="51" borderId="15" xfId="76" applyFont="1" applyFill="1" applyBorder="1" applyAlignment="1" applyProtection="1">
      <alignment horizontal="left" vertical="center"/>
      <protection/>
    </xf>
    <xf numFmtId="0" fontId="7" fillId="51" borderId="13" xfId="76" applyFont="1" applyFill="1" applyBorder="1" applyAlignment="1" applyProtection="1">
      <alignment horizontal="left" vertical="center"/>
      <protection/>
    </xf>
    <xf numFmtId="0" fontId="7" fillId="51" borderId="15" xfId="76" applyFont="1" applyFill="1" applyBorder="1" applyAlignment="1" applyProtection="1">
      <alignment horizontal="left" vertical="center"/>
      <protection/>
    </xf>
    <xf numFmtId="0" fontId="67" fillId="52" borderId="0" xfId="0" applyFont="1" applyFill="1" applyAlignment="1">
      <alignment/>
    </xf>
    <xf numFmtId="0" fontId="68" fillId="52" borderId="0" xfId="0" applyFont="1" applyFill="1" applyAlignment="1">
      <alignment/>
    </xf>
    <xf numFmtId="0" fontId="9" fillId="0" borderId="13" xfId="86" applyFont="1" applyFill="1" applyBorder="1" applyAlignment="1" applyProtection="1">
      <alignment horizontal="left" vertical="top"/>
      <protection/>
    </xf>
    <xf numFmtId="0" fontId="10" fillId="51" borderId="13" xfId="86" applyFont="1" applyFill="1" applyBorder="1" applyAlignment="1" applyProtection="1">
      <alignment horizontal="left" vertical="top" wrapText="1"/>
      <protection/>
    </xf>
    <xf numFmtId="0" fontId="9" fillId="0" borderId="13" xfId="86" applyFont="1" applyBorder="1" applyAlignment="1" applyProtection="1">
      <alignment horizontal="left" vertical="top" wrapText="1"/>
      <protection/>
    </xf>
    <xf numFmtId="0" fontId="9" fillId="0" borderId="13" xfId="86" applyFont="1" applyFill="1" applyBorder="1" applyAlignment="1" applyProtection="1">
      <alignment horizontal="left" vertical="top" wrapText="1"/>
      <protection/>
    </xf>
    <xf numFmtId="0" fontId="9" fillId="49" borderId="0" xfId="0" applyNumberFormat="1" applyFont="1" applyFill="1" applyBorder="1" applyAlignment="1" applyProtection="1">
      <alignment wrapText="1"/>
      <protection/>
    </xf>
    <xf numFmtId="0" fontId="9" fillId="49" borderId="20" xfId="0" applyNumberFormat="1" applyFont="1" applyFill="1" applyBorder="1" applyAlignment="1" applyProtection="1">
      <alignment wrapText="1"/>
      <protection/>
    </xf>
    <xf numFmtId="0" fontId="67" fillId="49" borderId="0" xfId="0" applyNumberFormat="1" applyFont="1" applyFill="1" applyBorder="1" applyAlignment="1" applyProtection="1">
      <alignment wrapText="1"/>
      <protection/>
    </xf>
    <xf numFmtId="0" fontId="10" fillId="51" borderId="13" xfId="86" applyFont="1" applyFill="1" applyBorder="1" applyAlignment="1" applyProtection="1">
      <alignment horizontal="left" vertical="top"/>
      <protection/>
    </xf>
    <xf numFmtId="0" fontId="13" fillId="52" borderId="13" xfId="0" applyNumberFormat="1" applyFont="1" applyFill="1" applyBorder="1" applyAlignment="1" applyProtection="1">
      <alignment/>
      <protection/>
    </xf>
    <xf numFmtId="0" fontId="13" fillId="52" borderId="13" xfId="0" applyNumberFormat="1" applyFont="1" applyFill="1" applyBorder="1" applyAlignment="1" applyProtection="1">
      <alignment/>
      <protection/>
    </xf>
    <xf numFmtId="0" fontId="7" fillId="55" borderId="13" xfId="0" applyFont="1" applyFill="1" applyBorder="1" applyAlignment="1" applyProtection="1">
      <alignment horizontal="left" vertical="top" wrapText="1"/>
      <protection/>
    </xf>
    <xf numFmtId="0" fontId="7" fillId="51" borderId="13" xfId="0" applyFont="1" applyFill="1" applyBorder="1" applyAlignment="1" applyProtection="1">
      <alignment horizontal="left" vertical="top" wrapText="1"/>
      <protection/>
    </xf>
    <xf numFmtId="0" fontId="10" fillId="51" borderId="13" xfId="86" applyFont="1" applyFill="1" applyBorder="1" applyAlignment="1" applyProtection="1">
      <alignment horizontal="left" vertical="top" wrapText="1"/>
      <protection/>
    </xf>
    <xf numFmtId="0" fontId="19" fillId="0" borderId="23" xfId="76"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9" fillId="52" borderId="0" xfId="0" applyFont="1" applyFill="1" applyAlignment="1">
      <alignment/>
    </xf>
    <xf numFmtId="0" fontId="22" fillId="51" borderId="13" xfId="76" applyFont="1" applyFill="1" applyBorder="1" applyAlignment="1" applyProtection="1">
      <alignment horizontal="left" vertical="center" wrapText="1"/>
      <protection/>
    </xf>
    <xf numFmtId="4" fontId="25" fillId="52" borderId="24" xfId="0" applyNumberFormat="1" applyFont="1" applyFill="1" applyBorder="1" applyAlignment="1" applyProtection="1">
      <alignment vertical="top"/>
      <protection locked="0"/>
    </xf>
    <xf numFmtId="4" fontId="25" fillId="52" borderId="24" xfId="89" applyNumberFormat="1" applyFont="1" applyFill="1" applyBorder="1" applyAlignment="1" applyProtection="1">
      <alignment vertical="top"/>
      <protection locked="0"/>
    </xf>
    <xf numFmtId="4" fontId="25" fillId="52" borderId="24" xfId="0" applyNumberFormat="1" applyFont="1" applyFill="1" applyBorder="1" applyAlignment="1" applyProtection="1">
      <alignment horizontal="center" vertical="top"/>
      <protection locked="0"/>
    </xf>
    <xf numFmtId="4" fontId="25" fillId="52" borderId="25" xfId="0" applyNumberFormat="1" applyFont="1" applyFill="1" applyBorder="1" applyAlignment="1" applyProtection="1">
      <alignment vertical="top"/>
      <protection locked="0"/>
    </xf>
    <xf numFmtId="4" fontId="25" fillId="52" borderId="25" xfId="0" applyNumberFormat="1" applyFont="1" applyFill="1" applyBorder="1" applyAlignment="1" applyProtection="1">
      <alignment horizontal="center" vertical="top"/>
      <protection locked="0"/>
    </xf>
    <xf numFmtId="4" fontId="25" fillId="52" borderId="26" xfId="0" applyNumberFormat="1" applyFont="1" applyFill="1" applyBorder="1" applyAlignment="1" applyProtection="1">
      <alignment vertical="top"/>
      <protection locked="0"/>
    </xf>
    <xf numFmtId="4" fontId="25" fillId="52" borderId="26" xfId="89" applyNumberFormat="1" applyFont="1" applyFill="1" applyBorder="1" applyAlignment="1" applyProtection="1">
      <alignment vertical="top"/>
      <protection locked="0"/>
    </xf>
    <xf numFmtId="4" fontId="25" fillId="52" borderId="26" xfId="0" applyNumberFormat="1" applyFont="1" applyFill="1" applyBorder="1" applyAlignment="1" applyProtection="1">
      <alignment horizontal="center" vertical="top"/>
      <protection locked="0"/>
    </xf>
    <xf numFmtId="4" fontId="25" fillId="52" borderId="13" xfId="0" applyNumberFormat="1" applyFont="1" applyFill="1" applyBorder="1" applyAlignment="1" applyProtection="1">
      <alignment vertical="top"/>
      <protection locked="0"/>
    </xf>
    <xf numFmtId="4" fontId="25" fillId="52" borderId="13" xfId="89" applyNumberFormat="1" applyFont="1" applyFill="1" applyBorder="1" applyAlignment="1" applyProtection="1">
      <alignment vertical="top"/>
      <protection locked="0"/>
    </xf>
    <xf numFmtId="4" fontId="25" fillId="52" borderId="13" xfId="0" applyNumberFormat="1" applyFont="1" applyFill="1" applyBorder="1" applyAlignment="1" applyProtection="1">
      <alignment horizontal="center" vertical="top"/>
      <protection locked="0"/>
    </xf>
    <xf numFmtId="4" fontId="25" fillId="56" borderId="13" xfId="0" applyNumberFormat="1" applyFont="1" applyFill="1" applyBorder="1" applyAlignment="1" applyProtection="1">
      <alignment vertical="top"/>
      <protection locked="0"/>
    </xf>
    <xf numFmtId="4" fontId="25" fillId="52" borderId="25" xfId="89" applyNumberFormat="1" applyFont="1" applyFill="1" applyBorder="1" applyAlignment="1" applyProtection="1">
      <alignment vertical="top"/>
      <protection locked="0"/>
    </xf>
    <xf numFmtId="4" fontId="25" fillId="56" borderId="26" xfId="0" applyNumberFormat="1" applyFont="1" applyFill="1" applyBorder="1" applyAlignment="1" applyProtection="1">
      <alignment vertical="top"/>
      <protection locked="0"/>
    </xf>
    <xf numFmtId="4" fontId="25" fillId="52" borderId="27" xfId="0" applyNumberFormat="1" applyFont="1" applyFill="1" applyBorder="1" applyAlignment="1" applyProtection="1">
      <alignment vertical="top"/>
      <protection locked="0"/>
    </xf>
    <xf numFmtId="4" fontId="25" fillId="52" borderId="27" xfId="89" applyNumberFormat="1" applyFont="1" applyFill="1" applyBorder="1" applyAlignment="1" applyProtection="1">
      <alignment vertical="top"/>
      <protection locked="0"/>
    </xf>
    <xf numFmtId="4" fontId="25" fillId="52" borderId="27" xfId="0" applyNumberFormat="1" applyFont="1" applyFill="1" applyBorder="1" applyAlignment="1" applyProtection="1">
      <alignment horizontal="center" vertical="top"/>
      <protection locked="0"/>
    </xf>
    <xf numFmtId="4" fontId="25" fillId="56" borderId="24" xfId="0" applyNumberFormat="1" applyFont="1" applyFill="1" applyBorder="1" applyAlignment="1" applyProtection="1">
      <alignment vertical="top"/>
      <protection locked="0"/>
    </xf>
    <xf numFmtId="4" fontId="25" fillId="56" borderId="25"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horizontal="right" wrapText="1"/>
      <protection locked="0"/>
    </xf>
    <xf numFmtId="4" fontId="25" fillId="56" borderId="13" xfId="0" applyNumberFormat="1" applyFont="1" applyFill="1" applyBorder="1" applyAlignment="1" applyProtection="1">
      <alignment horizontal="right" wrapText="1"/>
      <protection locked="0"/>
    </xf>
    <xf numFmtId="4" fontId="26" fillId="55" borderId="13" xfId="0" applyNumberFormat="1" applyFont="1" applyFill="1" applyBorder="1" applyAlignment="1" applyProtection="1">
      <alignment horizontal="right" wrapText="1"/>
      <protection/>
    </xf>
    <xf numFmtId="4" fontId="26" fillId="55" borderId="13" xfId="0" applyNumberFormat="1" applyFont="1" applyFill="1" applyBorder="1" applyAlignment="1" applyProtection="1">
      <alignment horizontal="right" vertical="top" wrapText="1"/>
      <protection/>
    </xf>
    <xf numFmtId="4" fontId="25" fillId="52" borderId="13" xfId="78" applyNumberFormat="1" applyFont="1" applyFill="1" applyBorder="1" applyProtection="1">
      <alignment/>
      <protection locked="0"/>
    </xf>
    <xf numFmtId="4" fontId="25" fillId="56" borderId="13" xfId="78" applyNumberFormat="1" applyFont="1" applyFill="1" applyBorder="1" applyProtection="1">
      <alignment/>
      <protection locked="0"/>
    </xf>
    <xf numFmtId="4" fontId="25" fillId="52" borderId="23" xfId="0" applyNumberFormat="1" applyFont="1" applyFill="1" applyBorder="1" applyAlignment="1" applyProtection="1">
      <alignment vertical="top"/>
      <protection locked="0"/>
    </xf>
    <xf numFmtId="4" fontId="25" fillId="56" borderId="27" xfId="0" applyNumberFormat="1" applyFont="1" applyFill="1" applyBorder="1" applyAlignment="1" applyProtection="1">
      <alignment vertical="top"/>
      <protection locked="0"/>
    </xf>
    <xf numFmtId="4" fontId="25" fillId="56" borderId="13" xfId="0" applyNumberFormat="1" applyFont="1" applyFill="1" applyBorder="1" applyAlignment="1" applyProtection="1">
      <alignment/>
      <protection locked="0"/>
    </xf>
    <xf numFmtId="4" fontId="25" fillId="52" borderId="13" xfId="0" applyNumberFormat="1" applyFont="1" applyFill="1" applyBorder="1" applyAlignment="1" applyProtection="1">
      <alignment/>
      <protection locked="0"/>
    </xf>
    <xf numFmtId="4" fontId="25" fillId="56" borderId="28" xfId="0" applyNumberFormat="1" applyFont="1" applyFill="1" applyBorder="1" applyAlignment="1" applyProtection="1">
      <alignment/>
      <protection locked="0"/>
    </xf>
    <xf numFmtId="4" fontId="25" fillId="52" borderId="29" xfId="0" applyNumberFormat="1" applyFont="1" applyFill="1" applyBorder="1" applyAlignment="1" applyProtection="1">
      <alignment vertical="top"/>
      <protection locked="0"/>
    </xf>
    <xf numFmtId="4" fontId="25" fillId="52" borderId="28" xfId="0" applyNumberFormat="1" applyFont="1" applyFill="1" applyBorder="1" applyAlignment="1" applyProtection="1">
      <alignment vertical="top"/>
      <protection locked="0"/>
    </xf>
    <xf numFmtId="3" fontId="27" fillId="55" borderId="13" xfId="0" applyNumberFormat="1" applyFont="1" applyFill="1" applyBorder="1" applyAlignment="1" applyProtection="1">
      <alignment horizontal="left" vertical="center" wrapText="1"/>
      <protection/>
    </xf>
    <xf numFmtId="3" fontId="26" fillId="55" borderId="13" xfId="0" applyNumberFormat="1" applyFont="1" applyFill="1" applyBorder="1" applyAlignment="1" applyProtection="1">
      <alignment horizontal="left" vertical="top" wrapText="1"/>
      <protection/>
    </xf>
    <xf numFmtId="3" fontId="25" fillId="52" borderId="27" xfId="0" applyNumberFormat="1" applyFont="1" applyFill="1" applyBorder="1" applyAlignment="1" applyProtection="1">
      <alignment vertical="top"/>
      <protection locked="0"/>
    </xf>
    <xf numFmtId="4" fontId="25" fillId="56" borderId="28"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vertical="top"/>
      <protection locked="0"/>
    </xf>
    <xf numFmtId="4" fontId="25" fillId="52" borderId="24" xfId="0" applyNumberFormat="1" applyFont="1" applyFill="1" applyBorder="1" applyAlignment="1" applyProtection="1">
      <alignment vertical="top"/>
      <protection locked="0"/>
    </xf>
    <xf numFmtId="4" fontId="25" fillId="52" borderId="26"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vertical="top"/>
      <protection locked="0"/>
    </xf>
    <xf numFmtId="4" fontId="25" fillId="56" borderId="13" xfId="0" applyNumberFormat="1" applyFont="1" applyFill="1" applyBorder="1" applyAlignment="1" applyProtection="1">
      <alignment vertical="top"/>
      <protection locked="0"/>
    </xf>
    <xf numFmtId="4" fontId="25" fillId="56" borderId="26" xfId="0" applyNumberFormat="1" applyFont="1" applyFill="1" applyBorder="1" applyAlignment="1" applyProtection="1">
      <alignment vertical="top"/>
      <protection locked="0"/>
    </xf>
    <xf numFmtId="4" fontId="25" fillId="56" borderId="24"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horizontal="right" wrapText="1"/>
      <protection locked="0"/>
    </xf>
    <xf numFmtId="4" fontId="25" fillId="56" borderId="13" xfId="0" applyNumberFormat="1" applyFont="1" applyFill="1" applyBorder="1" applyAlignment="1" applyProtection="1">
      <alignment horizontal="right" wrapText="1"/>
      <protection locked="0"/>
    </xf>
    <xf numFmtId="4" fontId="26" fillId="55" borderId="13" xfId="0" applyNumberFormat="1" applyFont="1" applyFill="1" applyBorder="1" applyAlignment="1" applyProtection="1">
      <alignment horizontal="right" wrapText="1"/>
      <protection/>
    </xf>
    <xf numFmtId="4" fontId="25" fillId="52" borderId="23" xfId="0" applyNumberFormat="1" applyFont="1" applyFill="1" applyBorder="1" applyAlignment="1" applyProtection="1">
      <alignment vertical="top"/>
      <protection locked="0"/>
    </xf>
    <xf numFmtId="4" fontId="25" fillId="56" borderId="13" xfId="0" applyNumberFormat="1" applyFont="1" applyFill="1" applyBorder="1" applyAlignment="1" applyProtection="1">
      <alignment/>
      <protection locked="0"/>
    </xf>
    <xf numFmtId="4" fontId="25" fillId="52" borderId="13" xfId="0" applyNumberFormat="1" applyFont="1" applyFill="1" applyBorder="1" applyAlignment="1" applyProtection="1">
      <alignment/>
      <protection locked="0"/>
    </xf>
    <xf numFmtId="3" fontId="27" fillId="55" borderId="13" xfId="0" applyNumberFormat="1" applyFont="1" applyFill="1" applyBorder="1" applyAlignment="1" applyProtection="1">
      <alignment horizontal="left" vertical="center" wrapText="1"/>
      <protection/>
    </xf>
    <xf numFmtId="3" fontId="26" fillId="55" borderId="13" xfId="0" applyNumberFormat="1" applyFont="1" applyFill="1" applyBorder="1" applyAlignment="1" applyProtection="1">
      <alignment horizontal="left" vertical="top" wrapText="1"/>
      <protection/>
    </xf>
    <xf numFmtId="4" fontId="67" fillId="52" borderId="12" xfId="0" applyNumberFormat="1" applyFont="1" applyFill="1" applyBorder="1" applyAlignment="1">
      <alignment vertical="top"/>
    </xf>
    <xf numFmtId="4" fontId="25" fillId="56" borderId="29" xfId="0" applyNumberFormat="1" applyFont="1" applyFill="1" applyBorder="1" applyAlignment="1" applyProtection="1">
      <alignment vertical="top"/>
      <protection locked="0"/>
    </xf>
    <xf numFmtId="4" fontId="10" fillId="51" borderId="13" xfId="86" applyNumberFormat="1" applyFont="1" applyFill="1" applyBorder="1" applyAlignment="1" applyProtection="1">
      <alignment horizontal="left" vertical="top" wrapText="1"/>
      <protection/>
    </xf>
    <xf numFmtId="4" fontId="23" fillId="0" borderId="13" xfId="142" applyNumberFormat="1" applyFont="1" applyFill="1" applyBorder="1" applyAlignment="1" applyProtection="1">
      <alignment vertical="center" wrapText="1"/>
      <protection locked="0"/>
    </xf>
    <xf numFmtId="4" fontId="22" fillId="51" borderId="13" xfId="142" applyNumberFormat="1" applyFont="1" applyFill="1" applyBorder="1" applyAlignment="1" applyProtection="1">
      <alignment horizontal="left" vertical="center" wrapText="1"/>
      <protection/>
    </xf>
    <xf numFmtId="0" fontId="7" fillId="0" borderId="0" xfId="90" applyNumberFormat="1" applyFont="1" applyFill="1" applyBorder="1" applyAlignment="1" applyProtection="1">
      <alignment vertical="center"/>
      <protection/>
    </xf>
    <xf numFmtId="0" fontId="67" fillId="0" borderId="0" xfId="0" applyFont="1" applyAlignment="1">
      <alignment vertical="center"/>
    </xf>
    <xf numFmtId="0" fontId="9" fillId="0" borderId="0" xfId="90" applyNumberFormat="1" applyFont="1" applyFill="1" applyAlignment="1" applyProtection="1">
      <alignment horizontal="center" vertical="center"/>
      <protection/>
    </xf>
    <xf numFmtId="0" fontId="7" fillId="0" borderId="0" xfId="90" applyNumberFormat="1" applyFont="1" applyFill="1" applyBorder="1" applyAlignment="1" applyProtection="1">
      <alignment horizontal="center" vertical="center"/>
      <protection/>
    </xf>
    <xf numFmtId="0" fontId="69" fillId="0" borderId="0" xfId="0" applyFont="1" applyAlignment="1">
      <alignment vertical="center"/>
    </xf>
    <xf numFmtId="0" fontId="21" fillId="0" borderId="13" xfId="0" applyNumberFormat="1"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xf>
    <xf numFmtId="0" fontId="7" fillId="0" borderId="30" xfId="76" applyFont="1" applyFill="1" applyBorder="1" applyAlignment="1" applyProtection="1">
      <alignment horizontal="left" vertical="center"/>
      <protection/>
    </xf>
    <xf numFmtId="0" fontId="7" fillId="0" borderId="31" xfId="76" applyFont="1" applyFill="1" applyBorder="1" applyAlignment="1" applyProtection="1">
      <alignment horizontal="left" vertical="center"/>
      <protection/>
    </xf>
    <xf numFmtId="4" fontId="23" fillId="57" borderId="13" xfId="142" applyNumberFormat="1" applyFont="1" applyFill="1" applyBorder="1" applyAlignment="1" applyProtection="1">
      <alignment vertical="center" wrapText="1"/>
      <protection locked="0"/>
    </xf>
    <xf numFmtId="0" fontId="9" fillId="0" borderId="32" xfId="76" applyFont="1" applyFill="1" applyBorder="1" applyAlignment="1" applyProtection="1">
      <alignment horizontal="left" vertical="center"/>
      <protection/>
    </xf>
    <xf numFmtId="0" fontId="9" fillId="0" borderId="33" xfId="76" applyFont="1" applyFill="1" applyBorder="1" applyAlignment="1" applyProtection="1">
      <alignment horizontal="left" vertical="center"/>
      <protection/>
    </xf>
    <xf numFmtId="4" fontId="23" fillId="58" borderId="13" xfId="142" applyNumberFormat="1" applyFont="1" applyFill="1" applyBorder="1" applyAlignment="1" applyProtection="1">
      <alignment vertical="center" wrapText="1"/>
      <protection locked="0"/>
    </xf>
    <xf numFmtId="0" fontId="9" fillId="0" borderId="34" xfId="76" applyFont="1" applyFill="1" applyBorder="1" applyAlignment="1" applyProtection="1">
      <alignment horizontal="left" vertical="center"/>
      <protection/>
    </xf>
    <xf numFmtId="0" fontId="9" fillId="0" borderId="35" xfId="76" applyFont="1" applyFill="1" applyBorder="1" applyAlignment="1" applyProtection="1">
      <alignment horizontal="left" vertical="center" wrapText="1"/>
      <protection/>
    </xf>
    <xf numFmtId="0" fontId="7" fillId="0" borderId="24" xfId="76" applyFont="1" applyFill="1" applyBorder="1" applyAlignment="1" applyProtection="1">
      <alignment horizontal="left" vertical="center"/>
      <protection/>
    </xf>
    <xf numFmtId="0" fontId="7" fillId="0" borderId="36" xfId="76" applyFont="1" applyFill="1" applyBorder="1" applyAlignment="1" applyProtection="1">
      <alignment horizontal="left" vertical="center"/>
      <protection/>
    </xf>
    <xf numFmtId="4" fontId="23" fillId="57" borderId="13" xfId="134" applyNumberFormat="1" applyFont="1" applyFill="1" applyBorder="1" applyAlignment="1" applyProtection="1">
      <alignment vertical="center" wrapText="1"/>
      <protection locked="0"/>
    </xf>
    <xf numFmtId="0" fontId="9" fillId="0" borderId="25" xfId="76" applyFont="1" applyFill="1" applyBorder="1" applyAlignment="1" applyProtection="1">
      <alignment horizontal="left" vertical="center"/>
      <protection/>
    </xf>
    <xf numFmtId="0" fontId="9" fillId="0" borderId="37" xfId="76" applyFont="1" applyFill="1" applyBorder="1" applyAlignment="1" applyProtection="1">
      <alignment horizontal="left" vertical="center" wrapText="1"/>
      <protection/>
    </xf>
    <xf numFmtId="0" fontId="9" fillId="0" borderId="26" xfId="76" applyFont="1" applyFill="1" applyBorder="1" applyAlignment="1" applyProtection="1">
      <alignment horizontal="left" vertical="center"/>
      <protection/>
    </xf>
    <xf numFmtId="0" fontId="9" fillId="0" borderId="38" xfId="76" applyFont="1" applyFill="1" applyBorder="1" applyAlignment="1" applyProtection="1">
      <alignment horizontal="left" vertical="center"/>
      <protection/>
    </xf>
    <xf numFmtId="0" fontId="9" fillId="0" borderId="29" xfId="76" applyFont="1" applyFill="1" applyBorder="1" applyAlignment="1" applyProtection="1">
      <alignment horizontal="left" vertical="center"/>
      <protection/>
    </xf>
    <xf numFmtId="0" fontId="9" fillId="0" borderId="39" xfId="76" applyFont="1" applyFill="1" applyBorder="1" applyAlignment="1" applyProtection="1">
      <alignment horizontal="left" vertical="center" wrapText="1"/>
      <protection/>
    </xf>
    <xf numFmtId="0" fontId="9" fillId="49" borderId="40" xfId="76" applyFont="1" applyFill="1" applyBorder="1" applyAlignment="1" applyProtection="1">
      <alignment horizontal="left" vertical="center"/>
      <protection/>
    </xf>
    <xf numFmtId="4" fontId="67" fillId="0" borderId="0" xfId="0" applyNumberFormat="1" applyFont="1" applyAlignment="1">
      <alignment vertical="center"/>
    </xf>
    <xf numFmtId="0" fontId="9" fillId="49" borderId="12" xfId="76" applyFont="1" applyFill="1" applyBorder="1" applyAlignment="1" applyProtection="1">
      <alignment horizontal="left" vertical="center"/>
      <protection/>
    </xf>
    <xf numFmtId="0" fontId="9" fillId="0" borderId="13" xfId="76" applyFont="1" applyFill="1" applyBorder="1" applyAlignment="1" applyProtection="1">
      <alignment horizontal="left" vertical="center"/>
      <protection/>
    </xf>
    <xf numFmtId="0" fontId="9" fillId="0" borderId="15" xfId="76" applyFont="1" applyFill="1" applyBorder="1" applyAlignment="1" applyProtection="1">
      <alignment horizontal="left" vertical="center" wrapText="1"/>
      <protection/>
    </xf>
    <xf numFmtId="0" fontId="7" fillId="0" borderId="41" xfId="76" applyFont="1" applyFill="1" applyBorder="1" applyAlignment="1" applyProtection="1">
      <alignment horizontal="left" vertical="center"/>
      <protection/>
    </xf>
    <xf numFmtId="0" fontId="7" fillId="0" borderId="42" xfId="76" applyFont="1" applyFill="1" applyBorder="1" applyAlignment="1" applyProtection="1">
      <alignment vertical="center"/>
      <protection/>
    </xf>
    <xf numFmtId="0" fontId="9" fillId="0" borderId="40" xfId="76" applyFont="1" applyFill="1" applyBorder="1" applyAlignment="1" applyProtection="1">
      <alignment horizontal="left" vertical="center"/>
      <protection/>
    </xf>
    <xf numFmtId="0" fontId="9" fillId="0" borderId="12" xfId="76" applyFont="1" applyFill="1" applyBorder="1" applyAlignment="1" applyProtection="1">
      <alignment horizontal="left" vertical="center"/>
      <protection/>
    </xf>
    <xf numFmtId="0" fontId="12" fillId="51" borderId="13" xfId="76" applyFont="1" applyFill="1" applyBorder="1" applyAlignment="1" applyProtection="1">
      <alignment horizontal="left" vertical="center"/>
      <protection/>
    </xf>
    <xf numFmtId="0" fontId="10" fillId="51" borderId="43" xfId="76" applyFont="1" applyFill="1" applyBorder="1" applyAlignment="1" applyProtection="1">
      <alignment horizontal="left" vertical="center"/>
      <protection/>
    </xf>
    <xf numFmtId="4" fontId="24" fillId="51" borderId="13" xfId="142" applyNumberFormat="1" applyFont="1" applyFill="1" applyBorder="1" applyAlignment="1" applyProtection="1">
      <alignment vertical="center"/>
      <protection/>
    </xf>
    <xf numFmtId="0" fontId="10" fillId="51" borderId="12" xfId="76" applyFont="1" applyFill="1" applyBorder="1" applyAlignment="1" applyProtection="1">
      <alignment horizontal="left" vertical="center"/>
      <protection/>
    </xf>
    <xf numFmtId="0" fontId="7" fillId="0" borderId="31" xfId="76" applyFont="1" applyFill="1" applyBorder="1" applyAlignment="1" applyProtection="1">
      <alignment vertical="center"/>
      <protection/>
    </xf>
    <xf numFmtId="0" fontId="9" fillId="0" borderId="33" xfId="76" applyFont="1" applyFill="1" applyBorder="1" applyAlignment="1" applyProtection="1">
      <alignment horizontal="left" vertical="center" wrapText="1"/>
      <protection/>
    </xf>
    <xf numFmtId="0" fontId="9" fillId="0" borderId="35" xfId="76" applyFont="1" applyFill="1" applyBorder="1" applyAlignment="1" applyProtection="1">
      <alignment horizontal="left" vertical="center"/>
      <protection/>
    </xf>
    <xf numFmtId="0" fontId="9" fillId="49" borderId="40" xfId="76" applyFont="1" applyFill="1" applyBorder="1" applyAlignment="1" applyProtection="1">
      <alignment horizontal="left" vertical="center" wrapText="1"/>
      <protection/>
    </xf>
    <xf numFmtId="0" fontId="9" fillId="49" borderId="12" xfId="76" applyFont="1" applyFill="1" applyBorder="1" applyAlignment="1" applyProtection="1">
      <alignment horizontal="left" vertical="center" wrapText="1"/>
      <protection/>
    </xf>
    <xf numFmtId="4" fontId="23" fillId="57" borderId="12" xfId="134" applyNumberFormat="1" applyFont="1" applyFill="1" applyBorder="1" applyAlignment="1" applyProtection="1">
      <alignment vertical="center" wrapText="1"/>
      <protection locked="0"/>
    </xf>
    <xf numFmtId="0" fontId="7" fillId="0" borderId="13" xfId="76" applyFont="1" applyFill="1" applyBorder="1" applyAlignment="1" applyProtection="1">
      <alignment horizontal="left" vertical="center"/>
      <protection/>
    </xf>
    <xf numFmtId="0" fontId="7" fillId="49" borderId="15" xfId="76" applyFont="1" applyFill="1" applyBorder="1" applyAlignment="1" applyProtection="1">
      <alignment vertical="center"/>
      <protection/>
    </xf>
    <xf numFmtId="0" fontId="7" fillId="0" borderId="15" xfId="76" applyFont="1" applyFill="1" applyBorder="1" applyAlignment="1" applyProtection="1">
      <alignment horizontal="left" vertical="center"/>
      <protection/>
    </xf>
    <xf numFmtId="0" fontId="9" fillId="0" borderId="44" xfId="76" applyFont="1" applyFill="1" applyBorder="1" applyAlignment="1" applyProtection="1">
      <alignment horizontal="left" vertical="center" wrapText="1"/>
      <protection/>
    </xf>
    <xf numFmtId="0" fontId="7" fillId="0" borderId="45" xfId="76" applyFont="1" applyFill="1" applyBorder="1" applyAlignment="1" applyProtection="1">
      <alignment horizontal="left" vertical="center"/>
      <protection/>
    </xf>
    <xf numFmtId="0" fontId="7" fillId="0" borderId="46" xfId="76" applyFont="1" applyFill="1" applyBorder="1" applyAlignment="1" applyProtection="1">
      <alignment vertical="center"/>
      <protection/>
    </xf>
    <xf numFmtId="4" fontId="22" fillId="51" borderId="13" xfId="142" applyNumberFormat="1" applyFont="1" applyFill="1" applyBorder="1" applyAlignment="1" applyProtection="1">
      <alignment horizontal="left" vertical="center"/>
      <protection locked="0"/>
    </xf>
    <xf numFmtId="0" fontId="9" fillId="0" borderId="37" xfId="76" applyFont="1" applyFill="1" applyBorder="1" applyAlignment="1" applyProtection="1">
      <alignment vertical="center" wrapText="1"/>
      <protection/>
    </xf>
    <xf numFmtId="4" fontId="67" fillId="0" borderId="13" xfId="0" applyNumberFormat="1" applyFont="1" applyFill="1" applyBorder="1" applyAlignment="1">
      <alignment vertical="center"/>
    </xf>
    <xf numFmtId="0" fontId="9" fillId="0" borderId="35" xfId="76" applyFont="1" applyFill="1" applyBorder="1" applyAlignment="1" applyProtection="1">
      <alignment vertical="center" wrapText="1"/>
      <protection/>
    </xf>
    <xf numFmtId="0" fontId="7" fillId="49" borderId="43" xfId="76" applyFont="1" applyFill="1" applyBorder="1" applyAlignment="1" applyProtection="1">
      <alignment vertical="center"/>
      <protection/>
    </xf>
    <xf numFmtId="0" fontId="7" fillId="0" borderId="15" xfId="76" applyFont="1" applyFill="1" applyBorder="1" applyAlignment="1" applyProtection="1">
      <alignment vertical="center" wrapText="1"/>
      <protection/>
    </xf>
    <xf numFmtId="0" fontId="7" fillId="49" borderId="15" xfId="76" applyFont="1" applyFill="1" applyBorder="1" applyAlignment="1" applyProtection="1">
      <alignment vertical="center" wrapText="1"/>
      <protection/>
    </xf>
    <xf numFmtId="0" fontId="7" fillId="0" borderId="36" xfId="76" applyFont="1" applyFill="1" applyBorder="1" applyAlignment="1" applyProtection="1">
      <alignment vertical="center" wrapText="1"/>
      <protection/>
    </xf>
    <xf numFmtId="0" fontId="9" fillId="0" borderId="39" xfId="76" applyFont="1" applyFill="1" applyBorder="1" applyAlignment="1" applyProtection="1">
      <alignment vertical="center" wrapText="1"/>
      <protection/>
    </xf>
    <xf numFmtId="0" fontId="9" fillId="0" borderId="0" xfId="0" applyFont="1" applyFill="1" applyAlignment="1" applyProtection="1">
      <alignment vertical="center"/>
      <protection/>
    </xf>
    <xf numFmtId="0" fontId="9" fillId="0" borderId="21" xfId="0" applyFont="1" applyFill="1" applyBorder="1" applyAlignment="1" applyProtection="1">
      <alignment vertical="center"/>
      <protection/>
    </xf>
    <xf numFmtId="4" fontId="23" fillId="57" borderId="13" xfId="142" applyNumberFormat="1" applyFont="1" applyFill="1" applyBorder="1" applyAlignment="1" applyProtection="1">
      <alignment vertical="center" wrapText="1"/>
      <protection locked="0"/>
    </xf>
    <xf numFmtId="4" fontId="23" fillId="58" borderId="13" xfId="142" applyNumberFormat="1" applyFont="1" applyFill="1" applyBorder="1" applyAlignment="1" applyProtection="1">
      <alignment vertical="center" wrapText="1"/>
      <protection locked="0"/>
    </xf>
    <xf numFmtId="4" fontId="23" fillId="0" borderId="13" xfId="142" applyNumberFormat="1" applyFont="1" applyFill="1" applyBorder="1" applyAlignment="1" applyProtection="1">
      <alignment vertical="center" wrapText="1"/>
      <protection locked="0"/>
    </xf>
    <xf numFmtId="4" fontId="70" fillId="0" borderId="13" xfId="0" applyNumberFormat="1" applyFont="1" applyFill="1" applyBorder="1" applyAlignment="1">
      <alignment vertical="center"/>
    </xf>
    <xf numFmtId="0" fontId="9" fillId="0" borderId="0" xfId="0" applyFont="1" applyFill="1" applyBorder="1" applyAlignment="1" applyProtection="1">
      <alignment vertical="center"/>
      <protection/>
    </xf>
    <xf numFmtId="4" fontId="19" fillId="0" borderId="23" xfId="76" applyNumberFormat="1" applyFont="1" applyBorder="1" applyAlignment="1" applyProtection="1">
      <alignment horizontal="center" vertical="center"/>
      <protection/>
    </xf>
    <xf numFmtId="4" fontId="2" fillId="0" borderId="12" xfId="0" applyNumberFormat="1" applyFont="1" applyBorder="1" applyAlignment="1" applyProtection="1">
      <alignment horizontal="center" vertical="center"/>
      <protection/>
    </xf>
    <xf numFmtId="4" fontId="21" fillId="0" borderId="13" xfId="0" applyNumberFormat="1" applyFont="1" applyBorder="1" applyAlignment="1" applyProtection="1">
      <alignment horizontal="center" vertical="center"/>
      <protection locked="0"/>
    </xf>
    <xf numFmtId="4" fontId="21" fillId="0" borderId="13" xfId="0" applyNumberFormat="1" applyFont="1" applyBorder="1" applyAlignment="1" applyProtection="1">
      <alignment horizontal="center" vertical="center"/>
      <protection/>
    </xf>
    <xf numFmtId="4" fontId="22" fillId="51" borderId="13" xfId="76" applyNumberFormat="1" applyFont="1" applyFill="1" applyBorder="1" applyAlignment="1" applyProtection="1">
      <alignment horizontal="left" vertical="center" wrapText="1"/>
      <protection/>
    </xf>
    <xf numFmtId="4" fontId="23" fillId="58" borderId="13" xfId="142" applyNumberFormat="1" applyFont="1" applyFill="1" applyBorder="1" applyAlignment="1" applyProtection="1">
      <alignment horizontal="right" vertical="center" wrapText="1"/>
      <protection locked="0"/>
    </xf>
    <xf numFmtId="4" fontId="25" fillId="56" borderId="27" xfId="71" applyNumberFormat="1" applyFont="1" applyFill="1" applyBorder="1" applyAlignment="1" applyProtection="1">
      <alignment vertical="top"/>
      <protection locked="0"/>
    </xf>
    <xf numFmtId="4" fontId="25" fillId="56" borderId="13" xfId="71" applyNumberFormat="1" applyFont="1" applyFill="1" applyBorder="1" applyAlignment="1" applyProtection="1">
      <alignment vertical="top"/>
      <protection locked="0"/>
    </xf>
    <xf numFmtId="4" fontId="25" fillId="52" borderId="27" xfId="71" applyNumberFormat="1" applyFont="1" applyFill="1" applyBorder="1" applyAlignment="1" applyProtection="1">
      <alignment vertical="top"/>
      <protection locked="0"/>
    </xf>
    <xf numFmtId="4" fontId="25" fillId="52" borderId="13" xfId="71" applyNumberFormat="1" applyFont="1" applyFill="1" applyBorder="1" applyAlignment="1" applyProtection="1">
      <alignment vertical="top"/>
      <protection locked="0"/>
    </xf>
    <xf numFmtId="3" fontId="27" fillId="55" borderId="13" xfId="71" applyNumberFormat="1" applyFont="1" applyFill="1" applyBorder="1" applyAlignment="1" applyProtection="1">
      <alignment horizontal="left" vertical="center" wrapText="1"/>
      <protection/>
    </xf>
    <xf numFmtId="4" fontId="25" fillId="56" borderId="28" xfId="71" applyNumberFormat="1" applyFont="1" applyFill="1" applyBorder="1" applyAlignment="1" applyProtection="1">
      <alignment vertical="top"/>
      <protection locked="0"/>
    </xf>
    <xf numFmtId="4" fontId="67" fillId="52" borderId="0" xfId="0" applyNumberFormat="1" applyFont="1" applyFill="1" applyAlignment="1">
      <alignment/>
    </xf>
    <xf numFmtId="4" fontId="23" fillId="58" borderId="13" xfId="76" applyNumberFormat="1" applyFont="1" applyFill="1" applyBorder="1" applyAlignment="1" applyProtection="1">
      <alignment horizontal="right" vertical="top" wrapText="1"/>
      <protection locked="0"/>
    </xf>
    <xf numFmtId="4" fontId="23" fillId="57" borderId="13" xfId="76" applyNumberFormat="1" applyFont="1" applyFill="1" applyBorder="1" applyAlignment="1" applyProtection="1">
      <alignment horizontal="right" vertical="top" wrapText="1"/>
      <protection locked="0"/>
    </xf>
    <xf numFmtId="4" fontId="9" fillId="52" borderId="0" xfId="0" applyNumberFormat="1" applyFont="1" applyFill="1" applyAlignment="1">
      <alignment/>
    </xf>
    <xf numFmtId="0" fontId="6" fillId="52" borderId="0" xfId="90" applyNumberFormat="1" applyFont="1" applyFill="1" applyBorder="1" applyAlignment="1" applyProtection="1">
      <alignment horizontal="center" vertical="center" wrapText="1"/>
      <protection/>
    </xf>
    <xf numFmtId="0" fontId="71" fillId="52" borderId="0" xfId="107" applyFont="1" applyFill="1" applyAlignment="1">
      <alignment horizontal="left"/>
    </xf>
    <xf numFmtId="0" fontId="19" fillId="0" borderId="13" xfId="76"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11" fillId="47" borderId="0" xfId="90" applyNumberFormat="1" applyFont="1" applyFill="1" applyBorder="1" applyAlignment="1" applyProtection="1">
      <alignment horizontal="center" vertical="center" wrapText="1"/>
      <protection/>
    </xf>
    <xf numFmtId="0" fontId="9" fillId="49" borderId="0" xfId="0" applyNumberFormat="1" applyFont="1" applyFill="1" applyBorder="1" applyAlignment="1" applyProtection="1">
      <alignment horizontal="left" vertical="center" wrapText="1"/>
      <protection/>
    </xf>
    <xf numFmtId="0" fontId="11" fillId="47" borderId="16" xfId="90" applyNumberFormat="1" applyFont="1" applyFill="1" applyBorder="1" applyAlignment="1" applyProtection="1">
      <alignment horizontal="center"/>
      <protection/>
    </xf>
    <xf numFmtId="0" fontId="11" fillId="47" borderId="11" xfId="90" applyNumberFormat="1" applyFont="1" applyFill="1" applyBorder="1" applyAlignment="1" applyProtection="1">
      <alignment horizontal="center"/>
      <protection/>
    </xf>
    <xf numFmtId="0" fontId="11" fillId="47" borderId="17" xfId="90" applyNumberFormat="1" applyFont="1" applyFill="1" applyBorder="1" applyAlignment="1" applyProtection="1">
      <alignment horizontal="center" vertical="center" wrapText="1"/>
      <protection/>
    </xf>
    <xf numFmtId="0" fontId="11" fillId="47" borderId="18" xfId="90" applyNumberFormat="1" applyFont="1" applyFill="1" applyBorder="1" applyAlignment="1" applyProtection="1">
      <alignment horizontal="center" vertical="center" wrapText="1"/>
      <protection/>
    </xf>
    <xf numFmtId="0" fontId="11" fillId="47" borderId="19" xfId="90" applyNumberFormat="1" applyFont="1" applyFill="1" applyBorder="1" applyAlignment="1" applyProtection="1">
      <alignment horizontal="center" vertical="center" wrapText="1"/>
      <protection/>
    </xf>
    <xf numFmtId="0" fontId="11" fillId="47" borderId="20" xfId="90" applyNumberFormat="1" applyFont="1" applyFill="1" applyBorder="1" applyAlignment="1" applyProtection="1">
      <alignment horizontal="center" vertical="center" wrapText="1"/>
      <protection/>
    </xf>
  </cellXfs>
  <cellStyles count="141">
    <cellStyle name="Normal" xfId="0"/>
    <cellStyle name="20% - Accent1 2" xfId="15"/>
    <cellStyle name="20% - Accent2 2" xfId="16"/>
    <cellStyle name="20% - Accent3 2" xfId="17"/>
    <cellStyle name="20% - Accent4 2" xfId="18"/>
    <cellStyle name="20% - Accent5 2" xfId="19"/>
    <cellStyle name="20% - Accent6 2" xfId="20"/>
    <cellStyle name="20% — акцент1" xfId="21"/>
    <cellStyle name="20% — акцент2" xfId="22"/>
    <cellStyle name="20% — акцент3" xfId="23"/>
    <cellStyle name="20% — акцент4" xfId="24"/>
    <cellStyle name="20% — акцент5" xfId="25"/>
    <cellStyle name="20% — акцент6" xfId="26"/>
    <cellStyle name="40% - Accent1 2" xfId="27"/>
    <cellStyle name="40% - Accent2 2" xfId="28"/>
    <cellStyle name="40% - Accent3 2" xfId="29"/>
    <cellStyle name="40% - Accent4 2" xfId="30"/>
    <cellStyle name="40% - Accent5 2" xfId="31"/>
    <cellStyle name="40% - Accent6 2" xfId="32"/>
    <cellStyle name="40% — акцент1" xfId="33"/>
    <cellStyle name="40% — акцент2" xfId="34"/>
    <cellStyle name="40% — акцент3" xfId="35"/>
    <cellStyle name="40% — акцент4" xfId="36"/>
    <cellStyle name="40% — акцент5" xfId="37"/>
    <cellStyle name="40% — акцент6" xfId="38"/>
    <cellStyle name="60% - Accent1 2" xfId="39"/>
    <cellStyle name="60% - Accent2 2" xfId="40"/>
    <cellStyle name="60% - Accent3 2" xfId="41"/>
    <cellStyle name="60% - Accent4 2" xfId="42"/>
    <cellStyle name="60% - Accent5 2" xfId="43"/>
    <cellStyle name="60% - Accent6 2" xfId="44"/>
    <cellStyle name="60% — акцент1" xfId="45"/>
    <cellStyle name="60% — акцент2" xfId="46"/>
    <cellStyle name="60% — акцент3" xfId="47"/>
    <cellStyle name="60% — акцент4" xfId="48"/>
    <cellStyle name="60% — акцент5" xfId="49"/>
    <cellStyle name="60% — акцент6"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Explanatory Text 2" xfId="60"/>
    <cellStyle name="Good 2" xfId="61"/>
    <cellStyle name="Heading 1 2" xfId="62"/>
    <cellStyle name="Heading 2 2" xfId="63"/>
    <cellStyle name="Heading 3 2" xfId="64"/>
    <cellStyle name="Heading 4 2" xfId="65"/>
    <cellStyle name="Input 2" xfId="66"/>
    <cellStyle name="Linked Cell 2" xfId="67"/>
    <cellStyle name="Neutral 2" xfId="68"/>
    <cellStyle name="Normal 10" xfId="69"/>
    <cellStyle name="Normal 11" xfId="70"/>
    <cellStyle name="Normal 11 2" xfId="71"/>
    <cellStyle name="Normal 12" xfId="72"/>
    <cellStyle name="Normal 13" xfId="73"/>
    <cellStyle name="Normal 14" xfId="74"/>
    <cellStyle name="Normal 15" xfId="75"/>
    <cellStyle name="Normal 2" xfId="76"/>
    <cellStyle name="Normal 2 2" xfId="77"/>
    <cellStyle name="Normal 3" xfId="78"/>
    <cellStyle name="Normal 3 2" xfId="79"/>
    <cellStyle name="Normal 3 2 2" xfId="80"/>
    <cellStyle name="Normal 3 3" xfId="81"/>
    <cellStyle name="Normal 4" xfId="82"/>
    <cellStyle name="Normal 4 2" xfId="83"/>
    <cellStyle name="Normal 5" xfId="84"/>
    <cellStyle name="Normal 6" xfId="85"/>
    <cellStyle name="Normal 7" xfId="86"/>
    <cellStyle name="Normal 8" xfId="87"/>
    <cellStyle name="Normal 9" xfId="88"/>
    <cellStyle name="Normal_111FSI_2009Q1" xfId="89"/>
    <cellStyle name="Normal_Blank Template_GFSYQ_v2.3 Feb 2006" xfId="90"/>
    <cellStyle name="Normal_Revamped FSI Page - Tables 102709" xfId="91"/>
    <cellStyle name="Note 2" xfId="92"/>
    <cellStyle name="Output 2" xfId="93"/>
    <cellStyle name="Style 1" xfId="94"/>
    <cellStyle name="Title 2" xfId="95"/>
    <cellStyle name="Total 2" xfId="96"/>
    <cellStyle name="Warning Text 2" xfId="97"/>
    <cellStyle name="Акцент1" xfId="98"/>
    <cellStyle name="Акцент2" xfId="99"/>
    <cellStyle name="Акцент3" xfId="100"/>
    <cellStyle name="Акцент4" xfId="101"/>
    <cellStyle name="Акцент5" xfId="102"/>
    <cellStyle name="Акцент6" xfId="103"/>
    <cellStyle name="Ввод " xfId="104"/>
    <cellStyle name="Вывод" xfId="105"/>
    <cellStyle name="Вычисление" xfId="106"/>
    <cellStyle name="Hyperlink" xfId="107"/>
    <cellStyle name="Гиперссылка 2" xfId="108"/>
    <cellStyle name="Currency" xfId="109"/>
    <cellStyle name="Currency [0]" xfId="110"/>
    <cellStyle name="Заголовок 1" xfId="111"/>
    <cellStyle name="Заголовок 2" xfId="112"/>
    <cellStyle name="Заголовок 3" xfId="113"/>
    <cellStyle name="Заголовок 4" xfId="114"/>
    <cellStyle name="Итог" xfId="115"/>
    <cellStyle name="Контрольная ячейка" xfId="116"/>
    <cellStyle name="Название" xfId="117"/>
    <cellStyle name="Нейтральный" xfId="118"/>
    <cellStyle name="Обычный 2" xfId="119"/>
    <cellStyle name="Обычный 2 2" xfId="120"/>
    <cellStyle name="Обычный 3" xfId="121"/>
    <cellStyle name="Обычный 3 2" xfId="122"/>
    <cellStyle name="Обычный 4" xfId="123"/>
    <cellStyle name="Обычный 5" xfId="124"/>
    <cellStyle name="Обычный 5 2" xfId="125"/>
    <cellStyle name="Обычный 6" xfId="126"/>
    <cellStyle name="Обычный 7" xfId="127"/>
    <cellStyle name="Обычный 8" xfId="128"/>
    <cellStyle name="Обычный 9" xfId="129"/>
    <cellStyle name="Followed Hyperlink" xfId="130"/>
    <cellStyle name="Плохой" xfId="131"/>
    <cellStyle name="Пояснение" xfId="132"/>
    <cellStyle name="Примечание" xfId="133"/>
    <cellStyle name="Percent" xfId="134"/>
    <cellStyle name="Процентный 2" xfId="135"/>
    <cellStyle name="Процентный 3" xfId="136"/>
    <cellStyle name="Процентный 3 2" xfId="137"/>
    <cellStyle name="Процентный 4" xfId="138"/>
    <cellStyle name="Процентный 4 2" xfId="139"/>
    <cellStyle name="Связанная ячейка" xfId="140"/>
    <cellStyle name="Текст предупреждения" xfId="141"/>
    <cellStyle name="Comma" xfId="142"/>
    <cellStyle name="Comma [0]" xfId="143"/>
    <cellStyle name="Финансовый 2" xfId="144"/>
    <cellStyle name="Финансовый 3" xfId="145"/>
    <cellStyle name="Финансовый 3 2" xfId="146"/>
    <cellStyle name="Финансовый 3 2 2" xfId="147"/>
    <cellStyle name="Финансовый 3 3" xfId="148"/>
    <cellStyle name="Финансовый 4" xfId="149"/>
    <cellStyle name="Финансовый 4 2" xfId="150"/>
    <cellStyle name="Финансовый 5" xfId="151"/>
    <cellStyle name="Финансовый 5 2" xfId="152"/>
    <cellStyle name="Финансовый 6" xfId="153"/>
    <cellStyle name="Хороший" xfId="154"/>
  </cellStyles>
  <dxfs count="568">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rgb="FFFF0000"/>
        </patternFill>
      </fill>
      <border/>
    </dxf>
    <dxf>
      <font>
        <b/>
        <i val="0"/>
        <color auto="1"/>
      </font>
      <fill>
        <patternFill>
          <bgColor rgb="FFFF99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FS_OLG~1\LOCALS~1\Temp\Rar$DIa0.591\77f05474b5978_916FS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FS_OLG~1\LOCALS~1\Temp\Rar$DIa0.104\a78c5f74d4b79_916FS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DFS_Plyassunova\#\916FSI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able 1"/>
      <sheetName val="BUControlSheet"/>
      <sheetName val="Control"/>
      <sheetName val="ValidationSheet"/>
      <sheetName val="Table 1-DL"/>
    </sheetNames>
    <sheetDataSet>
      <sheetData sheetId="3">
        <row r="14">
          <cell r="B14" t="str">
            <v>11 February 2015 00:31:01 hrs</v>
          </cell>
        </row>
        <row r="28">
          <cell r="B28" t="str">
            <v>916</v>
          </cell>
        </row>
        <row r="36">
          <cell r="B36" t="str">
            <v>USD</v>
          </cell>
          <cell r="H36" t="str">
            <v>Thousands</v>
          </cell>
        </row>
        <row r="37">
          <cell r="B37" t="str">
            <v>EURO</v>
          </cell>
          <cell r="H37" t="str">
            <v>Millions</v>
          </cell>
        </row>
        <row r="38">
          <cell r="B38" t="str">
            <v>NC</v>
          </cell>
          <cell r="H38" t="str">
            <v>Billions</v>
          </cell>
        </row>
        <row r="39">
          <cell r="H39" t="str">
            <v>Trillions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Annex 2"/>
      <sheetName val="Annex 3"/>
      <sheetName val="Annex 4"/>
      <sheetName val="Annex 5"/>
      <sheetName val="Annex 6"/>
      <sheetName val="Annex 7"/>
      <sheetName val="Annex 8"/>
      <sheetName val="BUControlSheet"/>
      <sheetName val="Control"/>
      <sheetName val="Annex 2-DL"/>
      <sheetName val="Annex 3-DL"/>
      <sheetName val="Annex 4-DL"/>
      <sheetName val="Annex 5-DL"/>
      <sheetName val="Annex 6-DL"/>
      <sheetName val="Annex 7-DL"/>
      <sheetName val="Annex 8-DL"/>
      <sheetName val="a78c5f74d4b79_916FS2"/>
    </sheetNames>
    <sheetDataSet>
      <sheetData sheetId="9">
        <row r="13">
          <cell r="B13" t="str">
            <v>Kazakhstan</v>
          </cell>
        </row>
        <row r="30">
          <cell r="C30" t="str">
            <v>National Currency</v>
          </cell>
        </row>
        <row r="31">
          <cell r="C31" t="str">
            <v>Thousand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able 1"/>
      <sheetName val="Report Form"/>
    </sheetNames>
    <sheetDataSet>
      <sheetData sheetId="2">
        <row r="4">
          <cell r="B4">
            <v>2020</v>
          </cell>
          <cell r="D4" t="str">
            <v>A</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
  <sheetViews>
    <sheetView zoomScalePageLayoutView="0" workbookViewId="0" topLeftCell="A1">
      <selection activeCell="A1" sqref="A1:M3"/>
    </sheetView>
  </sheetViews>
  <sheetFormatPr defaultColWidth="9.140625" defaultRowHeight="15"/>
  <cols>
    <col min="1" max="16384" width="9.140625" style="46" customWidth="1"/>
  </cols>
  <sheetData>
    <row r="1" spans="1:13" ht="15" customHeight="1">
      <c r="A1" s="202" t="s">
        <v>600</v>
      </c>
      <c r="B1" s="202"/>
      <c r="C1" s="202"/>
      <c r="D1" s="202"/>
      <c r="E1" s="202"/>
      <c r="F1" s="202"/>
      <c r="G1" s="202"/>
      <c r="H1" s="202"/>
      <c r="I1" s="202"/>
      <c r="J1" s="202"/>
      <c r="K1" s="202"/>
      <c r="L1" s="202"/>
      <c r="M1" s="202"/>
    </row>
    <row r="2" spans="1:13" ht="12.75">
      <c r="A2" s="202"/>
      <c r="B2" s="202"/>
      <c r="C2" s="202"/>
      <c r="D2" s="202"/>
      <c r="E2" s="202"/>
      <c r="F2" s="202"/>
      <c r="G2" s="202"/>
      <c r="H2" s="202"/>
      <c r="I2" s="202"/>
      <c r="J2" s="202"/>
      <c r="K2" s="202"/>
      <c r="L2" s="202"/>
      <c r="M2" s="202"/>
    </row>
    <row r="3" spans="1:13" ht="12.75">
      <c r="A3" s="202"/>
      <c r="B3" s="202"/>
      <c r="C3" s="202"/>
      <c r="D3" s="202"/>
      <c r="E3" s="202"/>
      <c r="F3" s="202"/>
      <c r="G3" s="202"/>
      <c r="H3" s="202"/>
      <c r="I3" s="202"/>
      <c r="J3" s="202"/>
      <c r="K3" s="202"/>
      <c r="L3" s="202"/>
      <c r="M3" s="202"/>
    </row>
    <row r="5" spans="1:13" ht="12.75">
      <c r="A5" s="203" t="s">
        <v>601</v>
      </c>
      <c r="B5" s="203"/>
      <c r="C5" s="203"/>
      <c r="D5" s="203"/>
      <c r="E5" s="203"/>
      <c r="F5" s="203"/>
      <c r="G5" s="203"/>
      <c r="H5" s="203"/>
      <c r="I5" s="203"/>
      <c r="J5" s="203"/>
      <c r="K5" s="203"/>
      <c r="L5" s="203"/>
      <c r="M5" s="203"/>
    </row>
    <row r="6" spans="1:13" ht="12.75">
      <c r="A6" s="203" t="s">
        <v>602</v>
      </c>
      <c r="B6" s="203"/>
      <c r="C6" s="203"/>
      <c r="D6" s="203"/>
      <c r="E6" s="203"/>
      <c r="F6" s="203"/>
      <c r="G6" s="203"/>
      <c r="H6" s="203"/>
      <c r="I6" s="203"/>
      <c r="J6" s="203"/>
      <c r="K6" s="203"/>
      <c r="L6" s="203"/>
      <c r="M6" s="203"/>
    </row>
    <row r="7" spans="1:13" ht="12.75">
      <c r="A7" s="203" t="s">
        <v>603</v>
      </c>
      <c r="B7" s="203"/>
      <c r="C7" s="203"/>
      <c r="D7" s="203"/>
      <c r="E7" s="203"/>
      <c r="F7" s="203"/>
      <c r="G7" s="203"/>
      <c r="H7" s="203"/>
      <c r="I7" s="203"/>
      <c r="J7" s="203"/>
      <c r="K7" s="203"/>
      <c r="L7" s="203"/>
      <c r="M7" s="203"/>
    </row>
    <row r="8" spans="1:13" ht="12.75">
      <c r="A8" s="203" t="s">
        <v>604</v>
      </c>
      <c r="B8" s="203"/>
      <c r="C8" s="203"/>
      <c r="D8" s="203"/>
      <c r="E8" s="203"/>
      <c r="F8" s="203"/>
      <c r="G8" s="203"/>
      <c r="H8" s="203"/>
      <c r="I8" s="203"/>
      <c r="J8" s="203"/>
      <c r="K8" s="203"/>
      <c r="L8" s="203"/>
      <c r="M8" s="203"/>
    </row>
    <row r="9" spans="1:13" ht="12.75">
      <c r="A9" s="203" t="s">
        <v>605</v>
      </c>
      <c r="B9" s="203"/>
      <c r="C9" s="203"/>
      <c r="D9" s="203"/>
      <c r="E9" s="203"/>
      <c r="F9" s="203"/>
      <c r="G9" s="203"/>
      <c r="H9" s="203"/>
      <c r="I9" s="203"/>
      <c r="J9" s="203"/>
      <c r="K9" s="203"/>
      <c r="L9" s="203"/>
      <c r="M9" s="203"/>
    </row>
    <row r="10" spans="1:13" ht="12.75">
      <c r="A10" s="203" t="s">
        <v>606</v>
      </c>
      <c r="B10" s="203"/>
      <c r="C10" s="203"/>
      <c r="D10" s="203"/>
      <c r="E10" s="203"/>
      <c r="F10" s="203"/>
      <c r="G10" s="203"/>
      <c r="H10" s="203"/>
      <c r="I10" s="203"/>
      <c r="J10" s="203"/>
      <c r="K10" s="203"/>
      <c r="L10" s="203"/>
      <c r="M10" s="203"/>
    </row>
    <row r="11" spans="1:13" ht="12.75">
      <c r="A11" s="203" t="s">
        <v>607</v>
      </c>
      <c r="B11" s="203"/>
      <c r="C11" s="203"/>
      <c r="D11" s="203"/>
      <c r="E11" s="203"/>
      <c r="F11" s="203"/>
      <c r="G11" s="203"/>
      <c r="H11" s="203"/>
      <c r="I11" s="203"/>
      <c r="J11" s="203"/>
      <c r="K11" s="203"/>
      <c r="L11" s="203"/>
      <c r="M11" s="203"/>
    </row>
    <row r="12" spans="1:13" ht="12.75">
      <c r="A12" s="203" t="s">
        <v>608</v>
      </c>
      <c r="B12" s="203"/>
      <c r="C12" s="203"/>
      <c r="D12" s="203"/>
      <c r="E12" s="203"/>
      <c r="F12" s="203"/>
      <c r="G12" s="203"/>
      <c r="H12" s="203"/>
      <c r="I12" s="203"/>
      <c r="J12" s="203"/>
      <c r="K12" s="203"/>
      <c r="L12" s="203"/>
      <c r="M12" s="203"/>
    </row>
    <row r="13" spans="1:13" ht="12.75">
      <c r="A13" s="203"/>
      <c r="B13" s="203"/>
      <c r="C13" s="203"/>
      <c r="D13" s="203"/>
      <c r="E13" s="203"/>
      <c r="F13" s="203"/>
      <c r="G13" s="203"/>
      <c r="H13" s="203"/>
      <c r="I13" s="203"/>
      <c r="J13" s="203"/>
      <c r="K13" s="203"/>
      <c r="L13" s="203"/>
      <c r="M13" s="203"/>
    </row>
    <row r="14" spans="1:13" ht="12.75">
      <c r="A14" s="203"/>
      <c r="B14" s="203"/>
      <c r="C14" s="203"/>
      <c r="D14" s="203"/>
      <c r="E14" s="203"/>
      <c r="F14" s="203"/>
      <c r="G14" s="203"/>
      <c r="H14" s="203"/>
      <c r="I14" s="203"/>
      <c r="J14" s="203"/>
      <c r="K14" s="203"/>
      <c r="L14" s="203"/>
      <c r="M14" s="203"/>
    </row>
  </sheetData>
  <sheetProtection/>
  <mergeCells count="11">
    <mergeCell ref="A9:M9"/>
    <mergeCell ref="A1:M3"/>
    <mergeCell ref="A11:M11"/>
    <mergeCell ref="A12:M12"/>
    <mergeCell ref="A13:M13"/>
    <mergeCell ref="A5:M5"/>
    <mergeCell ref="A14:M14"/>
    <mergeCell ref="A10:M10"/>
    <mergeCell ref="A6:M6"/>
    <mergeCell ref="A7:M7"/>
    <mergeCell ref="A8:M8"/>
  </mergeCells>
  <hyperlinks>
    <hyperlink ref="A5:M5" location="'Annex 1'!A1" display="Annex 1 - Financial Soundness Indicators and Underlying Series"/>
    <hyperlink ref="A6:M6" location="'Annex 2'!A1" display="Annex 2 - Sectoral Financial Statement: Deposit Takers - Income and Expense Statement"/>
    <hyperlink ref="A7:M7" location="'Annex 3'!A1" display="Annex 3 - Sectoral Financial Statement: Deposit Takers - Balance Sheet"/>
    <hyperlink ref="A8:M8" location="'Annex 4'!A1" display="Annex 4 - Sectoral Financial Statement: Deposit Takers - Memorandum items"/>
    <hyperlink ref="A9:M9" location="'Annex 5'!A1" display="Annex 5 - Sectoral Financial Statement: Other Financial Corporations - Balance Sheet"/>
    <hyperlink ref="A10:M10" location="'Annex 6'!A1" display="Annex 6 - Sectoral Financial Statement: Nonfinancial Corporations - Income and Expense Statement"/>
    <hyperlink ref="A11:M11" location="'Annex 7'!A1" display="Annex 7 - Sectoral Financial Statement: Nonfinancial Corporations - Balance Sheet"/>
    <hyperlink ref="A12:M12" location="'Annex 8'!A1" display="Annex 8 - Sectoral Financial Statement: Household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N168"/>
  <sheetViews>
    <sheetView zoomScalePageLayoutView="0" workbookViewId="0" topLeftCell="A1">
      <pane xSplit="2" topLeftCell="C1" activePane="topRight" state="frozen"/>
      <selection pane="topLeft" activeCell="B46" sqref="B46"/>
      <selection pane="topRight" activeCell="A4" sqref="A4"/>
    </sheetView>
  </sheetViews>
  <sheetFormatPr defaultColWidth="9.140625" defaultRowHeight="15"/>
  <cols>
    <col min="1" max="1" width="8.140625" style="179" customWidth="1"/>
    <col min="2" max="2" width="88.140625" style="179" customWidth="1"/>
    <col min="3" max="23" width="15.140625" style="121" customWidth="1"/>
    <col min="24" max="31" width="15.7109375" style="121" customWidth="1"/>
    <col min="32" max="32" width="15.140625" style="121" customWidth="1"/>
    <col min="33" max="39" width="15.7109375" style="121" customWidth="1"/>
    <col min="40" max="41" width="15.140625" style="121" customWidth="1"/>
    <col min="42" max="45" width="15.7109375" style="121" customWidth="1"/>
    <col min="46" max="46" width="16.00390625" style="121" customWidth="1"/>
    <col min="47" max="48" width="15.7109375" style="121" customWidth="1"/>
    <col min="49" max="53" width="16.00390625" style="121" customWidth="1"/>
    <col min="54" max="54" width="16.00390625" style="146" customWidth="1"/>
    <col min="55" max="60" width="16.00390625" style="146" bestFit="1" customWidth="1"/>
    <col min="61" max="62" width="16.00390625" style="121" bestFit="1" customWidth="1"/>
    <col min="63" max="63" width="11.00390625" style="121" bestFit="1" customWidth="1"/>
    <col min="64" max="16384" width="9.140625" style="121" customWidth="1"/>
  </cols>
  <sheetData>
    <row r="1" spans="1:2" ht="15" customHeight="1">
      <c r="A1" s="120"/>
      <c r="B1" s="206" t="s">
        <v>0</v>
      </c>
    </row>
    <row r="2" spans="1:2" ht="10.5">
      <c r="A2" s="122"/>
      <c r="B2" s="206"/>
    </row>
    <row r="3" spans="1:2" ht="10.5">
      <c r="A3" s="123"/>
      <c r="B3" s="206"/>
    </row>
    <row r="4" spans="1:2" ht="10.5">
      <c r="A4" s="122"/>
      <c r="B4" s="206"/>
    </row>
    <row r="5" spans="1:35" ht="31.5">
      <c r="A5" s="32" t="s">
        <v>2</v>
      </c>
      <c r="B5" s="33" t="s">
        <v>327</v>
      </c>
      <c r="AI5" s="124"/>
    </row>
    <row r="6" spans="1:2" ht="10.5">
      <c r="A6" s="32" t="s">
        <v>4</v>
      </c>
      <c r="B6" s="33" t="s">
        <v>599</v>
      </c>
    </row>
    <row r="7" spans="1:2" ht="10.5">
      <c r="A7" s="32" t="s">
        <v>328</v>
      </c>
      <c r="B7" s="34"/>
    </row>
    <row r="9" spans="1:62" ht="11.25">
      <c r="A9" s="35" t="s">
        <v>329</v>
      </c>
      <c r="B9" s="35" t="s">
        <v>330</v>
      </c>
      <c r="C9" s="204"/>
      <c r="D9" s="204"/>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186"/>
      <c r="BC9" s="186"/>
      <c r="BD9" s="186"/>
      <c r="BE9" s="186"/>
      <c r="BF9" s="186"/>
      <c r="BG9" s="186"/>
      <c r="BH9" s="186"/>
      <c r="BI9" s="186"/>
      <c r="BJ9" s="186"/>
    </row>
    <row r="10" spans="1:62" ht="12.75">
      <c r="A10" s="36"/>
      <c r="B10" s="37" t="s">
        <v>331</v>
      </c>
      <c r="C10" s="205"/>
      <c r="D10" s="205"/>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187"/>
      <c r="BC10" s="187"/>
      <c r="BD10" s="187"/>
      <c r="BE10" s="187"/>
      <c r="BF10" s="187"/>
      <c r="BG10" s="187"/>
      <c r="BH10" s="187"/>
      <c r="BI10" s="187"/>
      <c r="BJ10" s="187"/>
    </row>
    <row r="11" spans="1:62" ht="12">
      <c r="A11" s="38"/>
      <c r="B11" s="39" t="s">
        <v>332</v>
      </c>
      <c r="C11" s="125">
        <v>2008</v>
      </c>
      <c r="D11" s="125">
        <v>2008</v>
      </c>
      <c r="E11" s="125">
        <v>2008</v>
      </c>
      <c r="F11" s="125">
        <v>2008</v>
      </c>
      <c r="G11" s="125">
        <v>2009</v>
      </c>
      <c r="H11" s="125">
        <v>2009</v>
      </c>
      <c r="I11" s="125">
        <v>2009</v>
      </c>
      <c r="J11" s="125">
        <v>2009</v>
      </c>
      <c r="K11" s="125">
        <v>2010</v>
      </c>
      <c r="L11" s="125">
        <v>2010</v>
      </c>
      <c r="M11" s="125">
        <v>2010</v>
      </c>
      <c r="N11" s="125">
        <v>2010</v>
      </c>
      <c r="O11" s="125">
        <v>2011</v>
      </c>
      <c r="P11" s="125">
        <v>2011</v>
      </c>
      <c r="Q11" s="125">
        <v>2011</v>
      </c>
      <c r="R11" s="125">
        <v>2011</v>
      </c>
      <c r="S11" s="125">
        <v>2012</v>
      </c>
      <c r="T11" s="125">
        <v>2012</v>
      </c>
      <c r="U11" s="125">
        <v>2012</v>
      </c>
      <c r="V11" s="125">
        <v>2012</v>
      </c>
      <c r="W11" s="125">
        <v>2013</v>
      </c>
      <c r="X11" s="125">
        <v>2013</v>
      </c>
      <c r="Y11" s="125">
        <v>2013</v>
      </c>
      <c r="Z11" s="125">
        <v>2013</v>
      </c>
      <c r="AA11" s="125">
        <v>2014</v>
      </c>
      <c r="AB11" s="125">
        <v>2014</v>
      </c>
      <c r="AC11" s="125">
        <v>2014</v>
      </c>
      <c r="AD11" s="125">
        <v>2014</v>
      </c>
      <c r="AE11" s="125">
        <v>2015</v>
      </c>
      <c r="AF11" s="125">
        <v>2015</v>
      </c>
      <c r="AG11" s="125">
        <v>2015</v>
      </c>
      <c r="AH11" s="125">
        <v>2015</v>
      </c>
      <c r="AI11" s="125">
        <v>2016</v>
      </c>
      <c r="AJ11" s="125">
        <v>2016</v>
      </c>
      <c r="AK11" s="125">
        <v>2016</v>
      </c>
      <c r="AL11" s="125">
        <v>2016</v>
      </c>
      <c r="AM11" s="125">
        <v>2017</v>
      </c>
      <c r="AN11" s="125">
        <v>2017</v>
      </c>
      <c r="AO11" s="125">
        <v>2017</v>
      </c>
      <c r="AP11" s="125">
        <v>2017</v>
      </c>
      <c r="AQ11" s="125">
        <v>2018</v>
      </c>
      <c r="AR11" s="125">
        <v>2018</v>
      </c>
      <c r="AS11" s="125">
        <v>2018</v>
      </c>
      <c r="AT11" s="125">
        <v>2018</v>
      </c>
      <c r="AU11" s="125">
        <v>2019</v>
      </c>
      <c r="AV11" s="125">
        <v>2019</v>
      </c>
      <c r="AW11" s="125">
        <v>2019</v>
      </c>
      <c r="AX11" s="125">
        <v>2019</v>
      </c>
      <c r="AY11" s="125">
        <v>2020</v>
      </c>
      <c r="AZ11" s="125">
        <v>2020</v>
      </c>
      <c r="BA11" s="125">
        <v>2020</v>
      </c>
      <c r="BB11" s="125">
        <v>2020</v>
      </c>
      <c r="BC11" s="125">
        <v>2021</v>
      </c>
      <c r="BD11" s="125">
        <v>2021</v>
      </c>
      <c r="BE11" s="125">
        <v>2021</v>
      </c>
      <c r="BF11" s="125">
        <v>2021</v>
      </c>
      <c r="BG11" s="125">
        <v>2022</v>
      </c>
      <c r="BH11" s="125">
        <v>2022</v>
      </c>
      <c r="BI11" s="125">
        <v>2022</v>
      </c>
      <c r="BJ11" s="125">
        <v>2022</v>
      </c>
    </row>
    <row r="12" spans="1:62" ht="12">
      <c r="A12" s="38"/>
      <c r="B12" s="39" t="s">
        <v>333</v>
      </c>
      <c r="C12" s="126" t="s">
        <v>621</v>
      </c>
      <c r="D12" s="126" t="s">
        <v>622</v>
      </c>
      <c r="E12" s="126" t="s">
        <v>623</v>
      </c>
      <c r="F12" s="126" t="s">
        <v>624</v>
      </c>
      <c r="G12" s="126" t="s">
        <v>621</v>
      </c>
      <c r="H12" s="126" t="s">
        <v>622</v>
      </c>
      <c r="I12" s="126" t="s">
        <v>623</v>
      </c>
      <c r="J12" s="126" t="s">
        <v>624</v>
      </c>
      <c r="K12" s="126" t="s">
        <v>621</v>
      </c>
      <c r="L12" s="126" t="s">
        <v>622</v>
      </c>
      <c r="M12" s="126" t="s">
        <v>623</v>
      </c>
      <c r="N12" s="126" t="s">
        <v>624</v>
      </c>
      <c r="O12" s="126" t="s">
        <v>621</v>
      </c>
      <c r="P12" s="126" t="s">
        <v>622</v>
      </c>
      <c r="Q12" s="126" t="s">
        <v>623</v>
      </c>
      <c r="R12" s="126" t="s">
        <v>624</v>
      </c>
      <c r="S12" s="126" t="s">
        <v>621</v>
      </c>
      <c r="T12" s="126" t="s">
        <v>622</v>
      </c>
      <c r="U12" s="126" t="s">
        <v>623</v>
      </c>
      <c r="V12" s="126" t="s">
        <v>624</v>
      </c>
      <c r="W12" s="126" t="s">
        <v>621</v>
      </c>
      <c r="X12" s="126" t="s">
        <v>622</v>
      </c>
      <c r="Y12" s="126" t="s">
        <v>623</v>
      </c>
      <c r="Z12" s="126" t="s">
        <v>624</v>
      </c>
      <c r="AA12" s="126" t="s">
        <v>621</v>
      </c>
      <c r="AB12" s="126" t="s">
        <v>622</v>
      </c>
      <c r="AC12" s="126" t="s">
        <v>623</v>
      </c>
      <c r="AD12" s="126" t="s">
        <v>624</v>
      </c>
      <c r="AE12" s="126" t="s">
        <v>621</v>
      </c>
      <c r="AF12" s="126" t="s">
        <v>622</v>
      </c>
      <c r="AG12" s="126" t="s">
        <v>623</v>
      </c>
      <c r="AH12" s="126" t="s">
        <v>624</v>
      </c>
      <c r="AI12" s="126" t="s">
        <v>621</v>
      </c>
      <c r="AJ12" s="126" t="s">
        <v>622</v>
      </c>
      <c r="AK12" s="126" t="s">
        <v>623</v>
      </c>
      <c r="AL12" s="126" t="s">
        <v>624</v>
      </c>
      <c r="AM12" s="126" t="s">
        <v>621</v>
      </c>
      <c r="AN12" s="126" t="s">
        <v>622</v>
      </c>
      <c r="AO12" s="126" t="s">
        <v>623</v>
      </c>
      <c r="AP12" s="126" t="s">
        <v>624</v>
      </c>
      <c r="AQ12" s="126" t="s">
        <v>621</v>
      </c>
      <c r="AR12" s="126" t="s">
        <v>622</v>
      </c>
      <c r="AS12" s="126" t="s">
        <v>623</v>
      </c>
      <c r="AT12" s="126" t="s">
        <v>624</v>
      </c>
      <c r="AU12" s="126" t="s">
        <v>621</v>
      </c>
      <c r="AV12" s="126" t="s">
        <v>622</v>
      </c>
      <c r="AW12" s="126" t="s">
        <v>623</v>
      </c>
      <c r="AX12" s="126" t="s">
        <v>624</v>
      </c>
      <c r="AY12" s="126" t="s">
        <v>621</v>
      </c>
      <c r="AZ12" s="126" t="s">
        <v>622</v>
      </c>
      <c r="BA12" s="126" t="s">
        <v>623</v>
      </c>
      <c r="BB12" s="188" t="s">
        <v>624</v>
      </c>
      <c r="BC12" s="188" t="s">
        <v>621</v>
      </c>
      <c r="BD12" s="188" t="s">
        <v>622</v>
      </c>
      <c r="BE12" s="188" t="s">
        <v>623</v>
      </c>
      <c r="BF12" s="188" t="s">
        <v>624</v>
      </c>
      <c r="BG12" s="188" t="s">
        <v>621</v>
      </c>
      <c r="BH12" s="188" t="s">
        <v>622</v>
      </c>
      <c r="BI12" s="188" t="s">
        <v>623</v>
      </c>
      <c r="BJ12" s="188" t="s">
        <v>624</v>
      </c>
    </row>
    <row r="13" spans="1:62" ht="12">
      <c r="A13" s="38"/>
      <c r="B13" s="39" t="s">
        <v>334</v>
      </c>
      <c r="C13" s="127" t="s">
        <v>9</v>
      </c>
      <c r="D13" s="127" t="s">
        <v>10</v>
      </c>
      <c r="E13" s="127" t="s">
        <v>11</v>
      </c>
      <c r="F13" s="127" t="s">
        <v>12</v>
      </c>
      <c r="G13" s="127" t="s">
        <v>13</v>
      </c>
      <c r="H13" s="127" t="s">
        <v>14</v>
      </c>
      <c r="I13" s="127" t="s">
        <v>15</v>
      </c>
      <c r="J13" s="127" t="s">
        <v>16</v>
      </c>
      <c r="K13" s="127" t="s">
        <v>17</v>
      </c>
      <c r="L13" s="127" t="s">
        <v>18</v>
      </c>
      <c r="M13" s="127" t="s">
        <v>19</v>
      </c>
      <c r="N13" s="127" t="s">
        <v>20</v>
      </c>
      <c r="O13" s="127" t="s">
        <v>21</v>
      </c>
      <c r="P13" s="127" t="s">
        <v>22</v>
      </c>
      <c r="Q13" s="127" t="s">
        <v>23</v>
      </c>
      <c r="R13" s="127" t="s">
        <v>24</v>
      </c>
      <c r="S13" s="127" t="s">
        <v>25</v>
      </c>
      <c r="T13" s="127" t="s">
        <v>26</v>
      </c>
      <c r="U13" s="127" t="s">
        <v>27</v>
      </c>
      <c r="V13" s="127" t="s">
        <v>28</v>
      </c>
      <c r="W13" s="127" t="s">
        <v>29</v>
      </c>
      <c r="X13" s="127" t="s">
        <v>30</v>
      </c>
      <c r="Y13" s="127" t="s">
        <v>31</v>
      </c>
      <c r="Z13" s="127" t="s">
        <v>32</v>
      </c>
      <c r="AA13" s="127" t="s">
        <v>33</v>
      </c>
      <c r="AB13" s="127" t="s">
        <v>34</v>
      </c>
      <c r="AC13" s="127" t="s">
        <v>35</v>
      </c>
      <c r="AD13" s="127" t="s">
        <v>609</v>
      </c>
      <c r="AE13" s="127" t="s">
        <v>610</v>
      </c>
      <c r="AF13" s="127" t="s">
        <v>611</v>
      </c>
      <c r="AG13" s="127" t="s">
        <v>612</v>
      </c>
      <c r="AH13" s="127" t="s">
        <v>613</v>
      </c>
      <c r="AI13" s="127" t="s">
        <v>614</v>
      </c>
      <c r="AJ13" s="127" t="s">
        <v>615</v>
      </c>
      <c r="AK13" s="127" t="s">
        <v>616</v>
      </c>
      <c r="AL13" s="127" t="s">
        <v>617</v>
      </c>
      <c r="AM13" s="127" t="s">
        <v>618</v>
      </c>
      <c r="AN13" s="127" t="s">
        <v>619</v>
      </c>
      <c r="AO13" s="127" t="s">
        <v>620</v>
      </c>
      <c r="AP13" s="127" t="s">
        <v>625</v>
      </c>
      <c r="AQ13" s="127" t="s">
        <v>626</v>
      </c>
      <c r="AR13" s="127" t="s">
        <v>633</v>
      </c>
      <c r="AS13" s="127" t="s">
        <v>634</v>
      </c>
      <c r="AT13" s="127" t="s">
        <v>635</v>
      </c>
      <c r="AU13" s="127" t="s">
        <v>636</v>
      </c>
      <c r="AV13" s="127" t="s">
        <v>637</v>
      </c>
      <c r="AW13" s="127" t="s">
        <v>638</v>
      </c>
      <c r="AX13" s="127" t="s">
        <v>639</v>
      </c>
      <c r="AY13" s="127" t="s">
        <v>640</v>
      </c>
      <c r="AZ13" s="127" t="s">
        <v>641</v>
      </c>
      <c r="BA13" s="127" t="s">
        <v>642</v>
      </c>
      <c r="BB13" s="189" t="s">
        <v>643</v>
      </c>
      <c r="BC13" s="189" t="s">
        <v>644</v>
      </c>
      <c r="BD13" s="189" t="s">
        <v>645</v>
      </c>
      <c r="BE13" s="189" t="s">
        <v>700</v>
      </c>
      <c r="BF13" s="189" t="s">
        <v>701</v>
      </c>
      <c r="BG13" s="189" t="s">
        <v>702</v>
      </c>
      <c r="BH13" s="189" t="s">
        <v>703</v>
      </c>
      <c r="BI13" s="189" t="s">
        <v>704</v>
      </c>
      <c r="BJ13" s="189" t="s">
        <v>705</v>
      </c>
    </row>
    <row r="14" spans="1:62" ht="12">
      <c r="A14" s="40" t="s">
        <v>335</v>
      </c>
      <c r="B14" s="41" t="s">
        <v>336</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190"/>
      <c r="BC14" s="190"/>
      <c r="BD14" s="190"/>
      <c r="BI14" s="146"/>
      <c r="BJ14" s="146"/>
    </row>
    <row r="15" spans="1:62" ht="12">
      <c r="A15" s="128" t="s">
        <v>337</v>
      </c>
      <c r="B15" s="129" t="s">
        <v>338</v>
      </c>
      <c r="C15" s="130">
        <v>14.4284601594675</v>
      </c>
      <c r="D15" s="130">
        <v>14.9747438601509</v>
      </c>
      <c r="E15" s="130">
        <v>14.8284960888325</v>
      </c>
      <c r="F15" s="130">
        <v>14.861920188872</v>
      </c>
      <c r="G15" s="130">
        <v>14.1816995571754</v>
      </c>
      <c r="H15" s="130">
        <v>8.96909977697626</v>
      </c>
      <c r="I15" s="130">
        <v>7.86225040411545</v>
      </c>
      <c r="J15" s="130">
        <v>9.51926670217583</v>
      </c>
      <c r="K15" s="130">
        <v>17.1003392915085</v>
      </c>
      <c r="L15" s="130">
        <v>18.0905719165779</v>
      </c>
      <c r="M15" s="130">
        <v>17.8726128492718</v>
      </c>
      <c r="N15" s="130">
        <v>17.3185640888747</v>
      </c>
      <c r="O15" s="130">
        <v>17.1798596550174</v>
      </c>
      <c r="P15" s="130">
        <v>18.5219529334807</v>
      </c>
      <c r="Q15" s="130">
        <v>17.8869131475524</v>
      </c>
      <c r="R15" s="130">
        <v>17.5310888325645</v>
      </c>
      <c r="S15" s="130">
        <v>17.9086314131104</v>
      </c>
      <c r="T15" s="130">
        <v>17.4224250757914</v>
      </c>
      <c r="U15" s="130">
        <v>17.5740875116824</v>
      </c>
      <c r="V15" s="130">
        <v>17.4731959818204</v>
      </c>
      <c r="W15" s="130">
        <v>17.7768213218763</v>
      </c>
      <c r="X15" s="130">
        <v>16.5764485906268</v>
      </c>
      <c r="Y15" s="130">
        <v>17.4100642357532</v>
      </c>
      <c r="Z15" s="130">
        <v>17.8054979987841</v>
      </c>
      <c r="AA15" s="130">
        <v>16.8110388280571</v>
      </c>
      <c r="AB15" s="130">
        <v>15.970544859801</v>
      </c>
      <c r="AC15" s="130">
        <v>15.9430292759755</v>
      </c>
      <c r="AD15" s="130">
        <v>17.8983706115001</v>
      </c>
      <c r="AE15" s="130">
        <v>17.7983790579412</v>
      </c>
      <c r="AF15" s="130">
        <v>16.8888466664465</v>
      </c>
      <c r="AG15" s="130">
        <v>16.12618668496928</v>
      </c>
      <c r="AH15" s="130">
        <v>15.9099652491456</v>
      </c>
      <c r="AI15" s="130">
        <v>16.0020361516323</v>
      </c>
      <c r="AJ15" s="130">
        <v>16.244415638539</v>
      </c>
      <c r="AK15" s="130">
        <v>16.4947377649257</v>
      </c>
      <c r="AL15" s="130">
        <v>16.3466208963263</v>
      </c>
      <c r="AM15" s="130">
        <v>17.0817705589278</v>
      </c>
      <c r="AN15" s="130">
        <v>16.7719064634535</v>
      </c>
      <c r="AO15" s="130">
        <v>16.3206501145123</v>
      </c>
      <c r="AP15" s="130">
        <v>21.818001442695167</v>
      </c>
      <c r="AQ15" s="130">
        <v>21.8913697549391</v>
      </c>
      <c r="AR15" s="130">
        <v>21.3553869052086</v>
      </c>
      <c r="AS15" s="130">
        <v>21.35176837329143</v>
      </c>
      <c r="AT15" s="130">
        <v>21.87165361267038</v>
      </c>
      <c r="AU15" s="130">
        <v>23.243951940442933</v>
      </c>
      <c r="AV15" s="130">
        <v>22.580444819800203</v>
      </c>
      <c r="AW15" s="130">
        <v>23.21878723088937</v>
      </c>
      <c r="AX15" s="130">
        <v>24.249574800017403</v>
      </c>
      <c r="AY15" s="130">
        <v>24.573957224170588</v>
      </c>
      <c r="AZ15" s="130">
        <v>26.418497716763863</v>
      </c>
      <c r="BA15" s="130">
        <v>25.251219512989476</v>
      </c>
      <c r="BB15" s="130">
        <v>26.96427488438803</v>
      </c>
      <c r="BC15" s="130">
        <v>26.76000664594603</v>
      </c>
      <c r="BD15" s="130">
        <v>25.15199079742299</v>
      </c>
      <c r="BE15" s="130">
        <v>24.937913677985925</v>
      </c>
      <c r="BF15" s="130">
        <v>23.384494886102285</v>
      </c>
      <c r="BG15" s="130">
        <v>22.79752961593206</v>
      </c>
      <c r="BH15" s="130">
        <v>19.84163448979512</v>
      </c>
      <c r="BI15" s="130">
        <v>20.920960074440945</v>
      </c>
      <c r="BJ15" s="130">
        <v>21.69507111985225</v>
      </c>
    </row>
    <row r="16" spans="1:62" ht="12">
      <c r="A16" s="131" t="s">
        <v>339</v>
      </c>
      <c r="B16" s="132" t="s">
        <v>340</v>
      </c>
      <c r="C16" s="133">
        <v>1827276381</v>
      </c>
      <c r="D16" s="133">
        <v>1972786048</v>
      </c>
      <c r="E16" s="133">
        <v>1983176476.5</v>
      </c>
      <c r="F16" s="133">
        <v>1947847477</v>
      </c>
      <c r="G16" s="133">
        <v>1419033321.5</v>
      </c>
      <c r="H16" s="133">
        <v>860539736</v>
      </c>
      <c r="I16" s="133">
        <v>733354767.5</v>
      </c>
      <c r="J16" s="133">
        <v>823837985.5</v>
      </c>
      <c r="K16" s="133">
        <v>1370440949</v>
      </c>
      <c r="L16" s="133">
        <v>1486201818.5</v>
      </c>
      <c r="M16" s="133">
        <v>1503699021.5</v>
      </c>
      <c r="N16" s="133">
        <v>1474537912</v>
      </c>
      <c r="O16" s="133">
        <v>1439700396</v>
      </c>
      <c r="P16" s="133">
        <v>1615350725.5</v>
      </c>
      <c r="Q16" s="133">
        <v>1647641151.8</v>
      </c>
      <c r="R16" s="133">
        <v>1652980129.9388</v>
      </c>
      <c r="S16" s="133">
        <v>1692441183.5</v>
      </c>
      <c r="T16" s="133">
        <v>1706775619.796</v>
      </c>
      <c r="U16" s="133">
        <v>1780019780.5</v>
      </c>
      <c r="V16" s="133">
        <v>1854629872</v>
      </c>
      <c r="W16" s="133">
        <v>1922510323</v>
      </c>
      <c r="X16" s="133">
        <v>1895412385.5</v>
      </c>
      <c r="Y16" s="133">
        <v>1990401333</v>
      </c>
      <c r="Z16" s="133">
        <v>2108498251</v>
      </c>
      <c r="AA16" s="133">
        <v>2204959455</v>
      </c>
      <c r="AB16" s="133">
        <v>2164251771</v>
      </c>
      <c r="AC16" s="133">
        <v>2172851845</v>
      </c>
      <c r="AD16" s="133">
        <v>2586783513</v>
      </c>
      <c r="AE16" s="133">
        <v>2594495786</v>
      </c>
      <c r="AF16" s="133">
        <v>2562380986</v>
      </c>
      <c r="AG16" s="133">
        <v>2815375278</v>
      </c>
      <c r="AH16" s="133">
        <v>3057592786</v>
      </c>
      <c r="AI16" s="133">
        <v>3060233097</v>
      </c>
      <c r="AJ16" s="133">
        <v>3105976417</v>
      </c>
      <c r="AK16" s="133">
        <v>3242411685</v>
      </c>
      <c r="AL16" s="133">
        <v>3226095041</v>
      </c>
      <c r="AM16" s="133">
        <v>3308261819</v>
      </c>
      <c r="AN16" s="133">
        <v>3366189157.2</v>
      </c>
      <c r="AO16" s="133">
        <v>2943431228.8264</v>
      </c>
      <c r="AP16" s="133">
        <v>3763550099.1754</v>
      </c>
      <c r="AQ16" s="133">
        <v>3769600333.918</v>
      </c>
      <c r="AR16" s="133">
        <v>3797287022.7814</v>
      </c>
      <c r="AS16" s="133">
        <v>3665734950.6176</v>
      </c>
      <c r="AT16" s="133">
        <v>3874935168</v>
      </c>
      <c r="AU16" s="133">
        <v>3872802930.565</v>
      </c>
      <c r="AV16" s="133">
        <v>3944315702</v>
      </c>
      <c r="AW16" s="133">
        <v>4189106095</v>
      </c>
      <c r="AX16" s="133">
        <v>4503618869</v>
      </c>
      <c r="AY16" s="133">
        <v>4585507399</v>
      </c>
      <c r="AZ16" s="133">
        <v>4684607948</v>
      </c>
      <c r="BA16" s="133">
        <v>4549599903</v>
      </c>
      <c r="BB16" s="133">
        <v>4821928188</v>
      </c>
      <c r="BC16" s="133">
        <v>4916614150</v>
      </c>
      <c r="BD16" s="133">
        <v>4977690298</v>
      </c>
      <c r="BE16" s="133">
        <v>5171686813</v>
      </c>
      <c r="BF16" s="133">
        <v>5308053550</v>
      </c>
      <c r="BG16" s="133">
        <v>5388622488</v>
      </c>
      <c r="BH16" s="133">
        <v>5274094807</v>
      </c>
      <c r="BI16" s="133">
        <v>5733970968</v>
      </c>
      <c r="BJ16" s="133">
        <v>5934398652</v>
      </c>
    </row>
    <row r="17" spans="1:62" ht="12">
      <c r="A17" s="134" t="s">
        <v>341</v>
      </c>
      <c r="B17" s="135" t="s">
        <v>342</v>
      </c>
      <c r="C17" s="133">
        <v>12664389413.731</v>
      </c>
      <c r="D17" s="133">
        <v>13174088761.877</v>
      </c>
      <c r="E17" s="133">
        <v>13374090431.15</v>
      </c>
      <c r="F17" s="133">
        <v>13106297519.068</v>
      </c>
      <c r="G17" s="133">
        <v>10006087886.568</v>
      </c>
      <c r="H17" s="133">
        <v>9594493955.893</v>
      </c>
      <c r="I17" s="133">
        <v>9327542749.2888</v>
      </c>
      <c r="J17" s="133">
        <v>8654426977.1504</v>
      </c>
      <c r="K17" s="133">
        <v>8014115542.611</v>
      </c>
      <c r="L17" s="133">
        <v>8215339047.065</v>
      </c>
      <c r="M17" s="133">
        <v>8413425805.065</v>
      </c>
      <c r="N17" s="133">
        <v>8514204205.574</v>
      </c>
      <c r="O17" s="133">
        <v>8380163894.8752</v>
      </c>
      <c r="P17" s="133">
        <v>8721276483.648</v>
      </c>
      <c r="Q17" s="133">
        <v>9211433734.867</v>
      </c>
      <c r="R17" s="133">
        <v>9428850345.3838</v>
      </c>
      <c r="S17" s="133">
        <v>9450421667.9618</v>
      </c>
      <c r="T17" s="133">
        <v>9796429672.512</v>
      </c>
      <c r="U17" s="133">
        <v>10128661185.491</v>
      </c>
      <c r="V17" s="133">
        <v>10614142220.631</v>
      </c>
      <c r="W17" s="133">
        <v>10814702404.834</v>
      </c>
      <c r="X17" s="133">
        <v>11434369522.141</v>
      </c>
      <c r="Y17" s="133">
        <v>11432475527.072</v>
      </c>
      <c r="Z17" s="133">
        <v>11841838128.56</v>
      </c>
      <c r="AA17" s="133">
        <v>13116140397.701</v>
      </c>
      <c r="AB17" s="133">
        <v>13551521191.037</v>
      </c>
      <c r="AC17" s="133">
        <v>13628851878.697</v>
      </c>
      <c r="AD17" s="133">
        <v>14452620124.75</v>
      </c>
      <c r="AE17" s="133">
        <v>14577146478.08</v>
      </c>
      <c r="AF17" s="133">
        <v>15172030610.5375</v>
      </c>
      <c r="AG17" s="133">
        <v>17458406832.3116</v>
      </c>
      <c r="AH17" s="133">
        <v>19218098456.6525</v>
      </c>
      <c r="AI17" s="133">
        <v>19124023143.0663</v>
      </c>
      <c r="AJ17" s="133">
        <v>19120271766.694</v>
      </c>
      <c r="AK17" s="133">
        <v>19657249064.5753</v>
      </c>
      <c r="AL17" s="133">
        <v>19735546945.516</v>
      </c>
      <c r="AM17" s="133">
        <v>19367206740</v>
      </c>
      <c r="AN17" s="133">
        <v>20070402637.5</v>
      </c>
      <c r="AO17" s="133">
        <v>18035012136</v>
      </c>
      <c r="AP17" s="133">
        <v>17249747228.5</v>
      </c>
      <c r="AQ17" s="133">
        <v>17219572718</v>
      </c>
      <c r="AR17" s="133">
        <v>17791590663.5</v>
      </c>
      <c r="AS17" s="133">
        <v>17168296726.2</v>
      </c>
      <c r="AT17" s="133">
        <v>17716699599.5</v>
      </c>
      <c r="AU17" s="133">
        <v>16661551101.5</v>
      </c>
      <c r="AV17" s="133">
        <v>17467838802.455</v>
      </c>
      <c r="AW17" s="133">
        <v>18041881573.5</v>
      </c>
      <c r="AX17" s="133">
        <v>18571949843</v>
      </c>
      <c r="AY17" s="133">
        <v>18660028408</v>
      </c>
      <c r="AZ17" s="133">
        <v>17732302564</v>
      </c>
      <c r="BA17" s="133">
        <v>18017347244</v>
      </c>
      <c r="BB17" s="133">
        <v>17882654767</v>
      </c>
      <c r="BC17" s="133">
        <v>18372993008</v>
      </c>
      <c r="BD17" s="133">
        <v>19790442586</v>
      </c>
      <c r="BE17" s="133">
        <v>20738249718</v>
      </c>
      <c r="BF17" s="133">
        <v>22699030173</v>
      </c>
      <c r="BG17" s="133">
        <v>23636870217</v>
      </c>
      <c r="BH17" s="133">
        <v>26580949315</v>
      </c>
      <c r="BI17" s="133">
        <v>27407781228</v>
      </c>
      <c r="BJ17" s="133">
        <v>27353672266</v>
      </c>
    </row>
    <row r="18" spans="1:62" ht="12">
      <c r="A18" s="136" t="s">
        <v>343</v>
      </c>
      <c r="B18" s="137" t="s">
        <v>344</v>
      </c>
      <c r="C18" s="130">
        <v>11.8423925228793</v>
      </c>
      <c r="D18" s="130">
        <v>11.5923150253803</v>
      </c>
      <c r="E18" s="130">
        <v>11.4462022885273</v>
      </c>
      <c r="F18" s="130">
        <v>11.6365914384374</v>
      </c>
      <c r="G18" s="130">
        <v>10.8166453290191</v>
      </c>
      <c r="H18" s="130">
        <v>5.67752913810971</v>
      </c>
      <c r="I18" s="130">
        <v>4.44004407303925</v>
      </c>
      <c r="J18" s="130">
        <v>5.90424253794152</v>
      </c>
      <c r="K18" s="130">
        <v>12.9727118541304</v>
      </c>
      <c r="L18" s="130">
        <v>13.6799592635377</v>
      </c>
      <c r="M18" s="130">
        <v>13.3799668896147</v>
      </c>
      <c r="N18" s="130">
        <v>13.0468532487484</v>
      </c>
      <c r="O18" s="130">
        <v>13.1193150491047</v>
      </c>
      <c r="P18" s="130">
        <v>14.2186623749979</v>
      </c>
      <c r="Q18" s="130">
        <v>13.5305663121941</v>
      </c>
      <c r="R18" s="130">
        <v>13.0411945333506</v>
      </c>
      <c r="S18" s="130">
        <v>14.0416049105902</v>
      </c>
      <c r="T18" s="130">
        <v>13.3602760163988</v>
      </c>
      <c r="U18" s="130">
        <v>13.1901637593897</v>
      </c>
      <c r="V18" s="130">
        <v>12.7007777546046</v>
      </c>
      <c r="W18" s="130">
        <v>14.0879378735284</v>
      </c>
      <c r="X18" s="130">
        <v>12.7876174385365</v>
      </c>
      <c r="Y18" s="130">
        <v>12.5717029754106</v>
      </c>
      <c r="Z18" s="130">
        <v>12.4701871615566</v>
      </c>
      <c r="AA18" s="130">
        <v>13.6418549035479</v>
      </c>
      <c r="AB18" s="130">
        <v>12.8505579591448</v>
      </c>
      <c r="AC18" s="130">
        <v>12.3116242361012</v>
      </c>
      <c r="AD18" s="130">
        <v>13.7701083182274</v>
      </c>
      <c r="AE18" s="130">
        <v>15.8957995070185</v>
      </c>
      <c r="AF18" s="130">
        <v>14.965819627486</v>
      </c>
      <c r="AG18" s="130">
        <v>13.732207045163502</v>
      </c>
      <c r="AH18" s="130">
        <v>13.095885025653</v>
      </c>
      <c r="AI18" s="130">
        <v>13.4196142558553</v>
      </c>
      <c r="AJ18" s="130">
        <v>13.7335760393014</v>
      </c>
      <c r="AK18" s="130">
        <v>14.0187857565793</v>
      </c>
      <c r="AL18" s="130">
        <v>14.3021263043399</v>
      </c>
      <c r="AM18" s="130">
        <v>15.0381832088606</v>
      </c>
      <c r="AN18" s="130">
        <v>14.8136801184291</v>
      </c>
      <c r="AO18" s="130">
        <v>15.8069819166325</v>
      </c>
      <c r="AP18" s="130">
        <v>17.45060213419579</v>
      </c>
      <c r="AQ18" s="130">
        <v>17.4855947084714</v>
      </c>
      <c r="AR18" s="130">
        <v>16.7580393984484</v>
      </c>
      <c r="AS18" s="130">
        <v>16.70364931206975</v>
      </c>
      <c r="AT18" s="138">
        <v>16.785615155341507</v>
      </c>
      <c r="AU18" s="138">
        <v>17.949532578216903</v>
      </c>
      <c r="AV18" s="138">
        <v>17.505602470811883</v>
      </c>
      <c r="AW18" s="138">
        <v>17.860821100461706</v>
      </c>
      <c r="AX18" s="138">
        <v>19.10787708344771</v>
      </c>
      <c r="AY18" s="138">
        <v>19.501547374064426</v>
      </c>
      <c r="AZ18" s="138">
        <v>21.002964705559826</v>
      </c>
      <c r="BA18" s="138">
        <v>19.933878413738366</v>
      </c>
      <c r="BB18" s="138">
        <v>21.288055568936322</v>
      </c>
      <c r="BC18" s="138">
        <v>21.257932593232717</v>
      </c>
      <c r="BD18" s="138">
        <v>20.197103251382536</v>
      </c>
      <c r="BE18" s="138">
        <v>20.258501079546118</v>
      </c>
      <c r="BF18" s="138">
        <v>19.300385935479763</v>
      </c>
      <c r="BG18" s="138">
        <v>18.92770823263348</v>
      </c>
      <c r="BH18" s="138">
        <v>16.437199033875064</v>
      </c>
      <c r="BI18" s="138">
        <v>17.613864514753637</v>
      </c>
      <c r="BJ18" s="138">
        <v>18.55551348514501</v>
      </c>
    </row>
    <row r="19" spans="1:62" ht="12">
      <c r="A19" s="139" t="s">
        <v>345</v>
      </c>
      <c r="B19" s="140" t="s">
        <v>346</v>
      </c>
      <c r="C19" s="133">
        <v>1499766705</v>
      </c>
      <c r="D19" s="133">
        <v>1527181871</v>
      </c>
      <c r="E19" s="133">
        <v>1530825445</v>
      </c>
      <c r="F19" s="133">
        <v>1525126295</v>
      </c>
      <c r="G19" s="133">
        <v>1082323038</v>
      </c>
      <c r="H19" s="133">
        <v>544730190</v>
      </c>
      <c r="I19" s="133">
        <v>414147009</v>
      </c>
      <c r="J19" s="133">
        <v>510978359</v>
      </c>
      <c r="K19" s="133">
        <v>1039648117</v>
      </c>
      <c r="L19" s="133">
        <v>1123855035</v>
      </c>
      <c r="M19" s="133">
        <v>1125713587</v>
      </c>
      <c r="N19" s="133">
        <v>1110835728</v>
      </c>
      <c r="O19" s="133">
        <v>1099420103</v>
      </c>
      <c r="P19" s="133">
        <v>1240048858</v>
      </c>
      <c r="Q19" s="133">
        <v>1246359149.8</v>
      </c>
      <c r="R19" s="133">
        <v>1229634715.8</v>
      </c>
      <c r="S19" s="133">
        <v>1326990873</v>
      </c>
      <c r="T19" s="133">
        <v>1308830044</v>
      </c>
      <c r="U19" s="133">
        <v>1335986997</v>
      </c>
      <c r="V19" s="133">
        <v>1348078614</v>
      </c>
      <c r="W19" s="133">
        <v>1523568556</v>
      </c>
      <c r="X19" s="133">
        <v>1462183431</v>
      </c>
      <c r="Y19" s="133">
        <v>1437256866</v>
      </c>
      <c r="Z19" s="133">
        <v>1476699378</v>
      </c>
      <c r="AA19" s="133">
        <v>1789284842</v>
      </c>
      <c r="AB19" s="133">
        <v>1741446085</v>
      </c>
      <c r="AC19" s="133">
        <v>1677933031</v>
      </c>
      <c r="AD19" s="133">
        <v>1990141446</v>
      </c>
      <c r="AE19" s="133">
        <v>2317153978</v>
      </c>
      <c r="AF19" s="133">
        <v>2270618735</v>
      </c>
      <c r="AG19" s="133">
        <v>2397424573</v>
      </c>
      <c r="AH19" s="133">
        <v>2516780078</v>
      </c>
      <c r="AI19" s="133">
        <v>2566370136</v>
      </c>
      <c r="AJ19" s="133">
        <v>2625897062</v>
      </c>
      <c r="AK19" s="133">
        <v>2755707632</v>
      </c>
      <c r="AL19" s="133">
        <v>2822602851</v>
      </c>
      <c r="AM19" s="133">
        <v>2912476032</v>
      </c>
      <c r="AN19" s="133">
        <v>2973165245.2</v>
      </c>
      <c r="AO19" s="133">
        <v>2850791107</v>
      </c>
      <c r="AP19" s="133">
        <v>3010184758</v>
      </c>
      <c r="AQ19" s="133">
        <v>3010944696</v>
      </c>
      <c r="AR19" s="133">
        <v>2981521773</v>
      </c>
      <c r="AS19" s="133">
        <v>2867732078</v>
      </c>
      <c r="AT19" s="133">
        <v>2973857013</v>
      </c>
      <c r="AU19" s="133">
        <v>2990670543</v>
      </c>
      <c r="AV19" s="133">
        <v>3057850421</v>
      </c>
      <c r="AW19" s="133">
        <v>3222428191</v>
      </c>
      <c r="AX19" s="133">
        <v>3548705348</v>
      </c>
      <c r="AY19" s="133">
        <v>3638994280</v>
      </c>
      <c r="AZ19" s="133">
        <v>3724309249</v>
      </c>
      <c r="BA19" s="133">
        <v>3591556093</v>
      </c>
      <c r="BB19" s="133">
        <v>3806869484</v>
      </c>
      <c r="BC19" s="133">
        <v>3905718469</v>
      </c>
      <c r="BD19" s="133">
        <v>3997096123</v>
      </c>
      <c r="BE19" s="133">
        <v>4201258543</v>
      </c>
      <c r="BF19" s="133">
        <v>4381000427</v>
      </c>
      <c r="BG19" s="133">
        <v>4473917830</v>
      </c>
      <c r="BH19" s="133">
        <v>4369163544</v>
      </c>
      <c r="BI19" s="133">
        <v>4827569452</v>
      </c>
      <c r="BJ19" s="133">
        <v>5075614346</v>
      </c>
    </row>
    <row r="20" spans="1:62" ht="12">
      <c r="A20" s="141" t="s">
        <v>347</v>
      </c>
      <c r="B20" s="135" t="s">
        <v>342</v>
      </c>
      <c r="C20" s="133">
        <v>12664389413.731</v>
      </c>
      <c r="D20" s="133">
        <v>13174088761.877</v>
      </c>
      <c r="E20" s="133">
        <v>13374090431.15</v>
      </c>
      <c r="F20" s="133">
        <v>13106297519.068</v>
      </c>
      <c r="G20" s="133">
        <v>10006087886.568</v>
      </c>
      <c r="H20" s="133">
        <v>9594493955.893</v>
      </c>
      <c r="I20" s="133">
        <v>9327542749.2888</v>
      </c>
      <c r="J20" s="133">
        <v>8654426977.1504</v>
      </c>
      <c r="K20" s="133">
        <v>8014115542.611</v>
      </c>
      <c r="L20" s="133">
        <v>8215339047.065</v>
      </c>
      <c r="M20" s="133">
        <v>8413425805.065</v>
      </c>
      <c r="N20" s="133">
        <v>8514204205.574</v>
      </c>
      <c r="O20" s="133">
        <v>8380163894.8752</v>
      </c>
      <c r="P20" s="133">
        <v>8721276483.648</v>
      </c>
      <c r="Q20" s="133">
        <v>9211433734.867</v>
      </c>
      <c r="R20" s="133">
        <v>9428850345.3838</v>
      </c>
      <c r="S20" s="133">
        <v>9450421667.9618</v>
      </c>
      <c r="T20" s="133">
        <v>9796429672.512</v>
      </c>
      <c r="U20" s="133">
        <v>10128661185.491</v>
      </c>
      <c r="V20" s="133">
        <v>10614142220.631</v>
      </c>
      <c r="W20" s="133">
        <v>10814702404.834</v>
      </c>
      <c r="X20" s="133">
        <v>11434369522.141</v>
      </c>
      <c r="Y20" s="133">
        <v>11432475527.072</v>
      </c>
      <c r="Z20" s="133">
        <v>11841838128.56</v>
      </c>
      <c r="AA20" s="133">
        <v>13116140397.701</v>
      </c>
      <c r="AB20" s="133">
        <v>13551521191.037</v>
      </c>
      <c r="AC20" s="133">
        <v>13628851878.697</v>
      </c>
      <c r="AD20" s="133">
        <v>14452620124.75</v>
      </c>
      <c r="AE20" s="133">
        <v>14577146478.08</v>
      </c>
      <c r="AF20" s="133">
        <v>15172030610.5375</v>
      </c>
      <c r="AG20" s="133">
        <v>17458406832.3116</v>
      </c>
      <c r="AH20" s="133">
        <v>19218098456.6525</v>
      </c>
      <c r="AI20" s="133">
        <v>19124023143.0663</v>
      </c>
      <c r="AJ20" s="133">
        <v>19120271766.694</v>
      </c>
      <c r="AK20" s="133">
        <v>19657249064.5753</v>
      </c>
      <c r="AL20" s="133">
        <v>19735546945.516</v>
      </c>
      <c r="AM20" s="133">
        <v>19367206740</v>
      </c>
      <c r="AN20" s="133">
        <v>20070402637.5</v>
      </c>
      <c r="AO20" s="133">
        <v>18035012136</v>
      </c>
      <c r="AP20" s="133">
        <v>17249747228.5</v>
      </c>
      <c r="AQ20" s="133">
        <v>17219572718</v>
      </c>
      <c r="AR20" s="133">
        <v>17791590663.5</v>
      </c>
      <c r="AS20" s="133">
        <v>17168296726.2</v>
      </c>
      <c r="AT20" s="133">
        <v>17716699599.5</v>
      </c>
      <c r="AU20" s="133">
        <v>16661551101.5</v>
      </c>
      <c r="AV20" s="133">
        <v>17467838802.455</v>
      </c>
      <c r="AW20" s="133">
        <v>18041881573.5</v>
      </c>
      <c r="AX20" s="133">
        <v>18571949843</v>
      </c>
      <c r="AY20" s="133">
        <v>18660028408</v>
      </c>
      <c r="AZ20" s="133">
        <v>17732302564</v>
      </c>
      <c r="BA20" s="133">
        <v>18017347244</v>
      </c>
      <c r="BB20" s="133">
        <v>17882654767</v>
      </c>
      <c r="BC20" s="133">
        <v>18372993008</v>
      </c>
      <c r="BD20" s="133">
        <v>19790442586</v>
      </c>
      <c r="BE20" s="133">
        <v>20738249718</v>
      </c>
      <c r="BF20" s="133">
        <v>22699030173</v>
      </c>
      <c r="BG20" s="133">
        <v>23636870217</v>
      </c>
      <c r="BH20" s="133">
        <v>26580949315</v>
      </c>
      <c r="BI20" s="133">
        <v>27407781228</v>
      </c>
      <c r="BJ20" s="133">
        <v>27353672266</v>
      </c>
    </row>
    <row r="21" spans="1:62" ht="12">
      <c r="A21" s="128" t="s">
        <v>348</v>
      </c>
      <c r="B21" s="137" t="s">
        <v>349</v>
      </c>
      <c r="C21" s="130">
        <v>4.83856373102431</v>
      </c>
      <c r="D21" s="130">
        <v>5.25366626186778</v>
      </c>
      <c r="E21" s="130">
        <v>6.34799409031411</v>
      </c>
      <c r="F21" s="130">
        <v>9.13208829156975</v>
      </c>
      <c r="G21" s="130">
        <v>24.9314227364387</v>
      </c>
      <c r="H21" s="130">
        <v>68.8597264024967</v>
      </c>
      <c r="I21" s="130">
        <v>95.00791276429</v>
      </c>
      <c r="J21" s="130">
        <v>93.277845538559</v>
      </c>
      <c r="K21" s="130">
        <v>53.1380940256539</v>
      </c>
      <c r="L21" s="130">
        <v>49.4225371672641</v>
      </c>
      <c r="M21" s="130">
        <v>55.7825003149901</v>
      </c>
      <c r="N21" s="130">
        <v>48.8841329253303</v>
      </c>
      <c r="O21" s="130">
        <v>53.3865621450962</v>
      </c>
      <c r="P21" s="130">
        <v>45.9460617620767</v>
      </c>
      <c r="Q21" s="130">
        <v>57.9534006843087</v>
      </c>
      <c r="R21" s="130">
        <v>54.4633755740545</v>
      </c>
      <c r="S21" s="130">
        <v>52.927426444013</v>
      </c>
      <c r="T21" s="130">
        <v>51.2437098294436</v>
      </c>
      <c r="U21" s="130">
        <v>67.8341955262571</v>
      </c>
      <c r="V21" s="130">
        <v>44.6069585035254</v>
      </c>
      <c r="W21" s="130">
        <v>47.03788777379</v>
      </c>
      <c r="X21" s="130">
        <v>41.5816737177716</v>
      </c>
      <c r="Y21" s="130">
        <v>41.3333812574789</v>
      </c>
      <c r="Z21" s="130">
        <v>39.4475709746366</v>
      </c>
      <c r="AA21" s="130">
        <v>37.1631698564617</v>
      </c>
      <c r="AB21" s="130">
        <v>44.0731481085125</v>
      </c>
      <c r="AC21" s="130">
        <v>42.9306516953128</v>
      </c>
      <c r="AD21" s="130">
        <v>31.4093814294523</v>
      </c>
      <c r="AE21" s="130">
        <v>30.9787736375886</v>
      </c>
      <c r="AF21" s="130">
        <v>18.9332180950943</v>
      </c>
      <c r="AG21" s="130">
        <v>21.2818345545818</v>
      </c>
      <c r="AH21" s="130">
        <v>16.7831125923753</v>
      </c>
      <c r="AI21" s="130">
        <v>19.1821841027951</v>
      </c>
      <c r="AJ21" s="130">
        <v>14.5719606721629</v>
      </c>
      <c r="AK21" s="130">
        <v>14.25109609657</v>
      </c>
      <c r="AL21" s="130">
        <v>10.2121395487558</v>
      </c>
      <c r="AM21" s="130">
        <v>11.8908957905055</v>
      </c>
      <c r="AN21" s="130">
        <v>21.6899921685089</v>
      </c>
      <c r="AO21" s="130">
        <v>13.7704329916638</v>
      </c>
      <c r="AP21" s="130">
        <v>4.511938984583802</v>
      </c>
      <c r="AQ21" s="130">
        <v>4.87912199761929</v>
      </c>
      <c r="AR21" s="130">
        <v>7.97559326591671</v>
      </c>
      <c r="AS21" s="130">
        <v>7.99447927993813</v>
      </c>
      <c r="AT21" s="138">
        <v>8.38956240903253</v>
      </c>
      <c r="AU21" s="138">
        <v>6.104901280749797</v>
      </c>
      <c r="AV21" s="138">
        <v>6.225039236974679</v>
      </c>
      <c r="AW21" s="138">
        <v>4.520171514561799</v>
      </c>
      <c r="AX21" s="138">
        <v>6.563835112260157</v>
      </c>
      <c r="AY21" s="138">
        <v>7.7510300598655935</v>
      </c>
      <c r="AZ21" s="138">
        <v>9.850181270100741</v>
      </c>
      <c r="BA21" s="138">
        <v>8.441750067255446</v>
      </c>
      <c r="BB21" s="138">
        <v>6.102590670645697</v>
      </c>
      <c r="BC21" s="138">
        <v>6.019231296920364</v>
      </c>
      <c r="BD21" s="138">
        <v>4.328476870130609</v>
      </c>
      <c r="BE21" s="138">
        <v>4.413332617445801</v>
      </c>
      <c r="BF21" s="138">
        <v>3.5966140419348895</v>
      </c>
      <c r="BG21" s="138">
        <v>3.6131261844765525</v>
      </c>
      <c r="BH21" s="138">
        <v>4.043591785820109</v>
      </c>
      <c r="BI21" s="138">
        <v>4.404725702212306</v>
      </c>
      <c r="BJ21" s="138">
        <v>3.6000191970664472</v>
      </c>
    </row>
    <row r="22" spans="1:62" ht="12">
      <c r="A22" s="131" t="s">
        <v>350</v>
      </c>
      <c r="B22" s="140" t="s">
        <v>351</v>
      </c>
      <c r="C22" s="133">
        <v>70739454</v>
      </c>
      <c r="D22" s="133">
        <v>80280948</v>
      </c>
      <c r="E22" s="133">
        <v>96464648</v>
      </c>
      <c r="F22" s="133">
        <v>132651409</v>
      </c>
      <c r="G22" s="133">
        <v>254215863</v>
      </c>
      <c r="H22" s="133">
        <v>353721649</v>
      </c>
      <c r="I22" s="133">
        <v>379135849</v>
      </c>
      <c r="J22" s="133">
        <v>461133744</v>
      </c>
      <c r="K22" s="133">
        <v>544197958</v>
      </c>
      <c r="L22" s="133">
        <v>551045406</v>
      </c>
      <c r="M22" s="133">
        <v>631929423</v>
      </c>
      <c r="N22" s="133">
        <v>554789138</v>
      </c>
      <c r="O22" s="133">
        <v>592030440</v>
      </c>
      <c r="P22" s="133">
        <v>582453504</v>
      </c>
      <c r="Q22" s="133">
        <v>897150969</v>
      </c>
      <c r="R22" s="133">
        <v>840928785</v>
      </c>
      <c r="S22" s="133">
        <v>845891627</v>
      </c>
      <c r="T22" s="133">
        <v>832808378</v>
      </c>
      <c r="U22" s="133">
        <v>1159817042</v>
      </c>
      <c r="V22" s="133">
        <v>800895665</v>
      </c>
      <c r="W22" s="133">
        <v>865484400</v>
      </c>
      <c r="X22" s="133">
        <v>697782307</v>
      </c>
      <c r="Y22" s="133">
        <v>718660235</v>
      </c>
      <c r="Z22" s="133">
        <v>725847012</v>
      </c>
      <c r="AA22" s="133">
        <v>684981939</v>
      </c>
      <c r="AB22" s="133">
        <v>829211011</v>
      </c>
      <c r="AC22" s="133">
        <v>816805330</v>
      </c>
      <c r="AD22" s="133">
        <v>720000045</v>
      </c>
      <c r="AE22" s="133">
        <v>721507269</v>
      </c>
      <c r="AF22" s="133">
        <v>434148852</v>
      </c>
      <c r="AG22" s="133">
        <v>508658823</v>
      </c>
      <c r="AH22" s="133">
        <v>417908144</v>
      </c>
      <c r="AI22" s="133">
        <v>494256787</v>
      </c>
      <c r="AJ22" s="133">
        <v>384581394</v>
      </c>
      <c r="AK22" s="133">
        <v>393984850</v>
      </c>
      <c r="AL22" s="133">
        <v>290085284</v>
      </c>
      <c r="AM22" s="133">
        <v>350227702</v>
      </c>
      <c r="AN22" s="133">
        <v>649172520</v>
      </c>
      <c r="AO22" s="133">
        <v>395561131</v>
      </c>
      <c r="AP22" s="133">
        <v>136698045</v>
      </c>
      <c r="AQ22" s="133">
        <v>150155806</v>
      </c>
      <c r="AR22" s="133">
        <v>242839400</v>
      </c>
      <c r="AS22" s="133">
        <v>232706721</v>
      </c>
      <c r="AT22" s="133">
        <v>253511762</v>
      </c>
      <c r="AU22" s="133">
        <v>186840015</v>
      </c>
      <c r="AV22" s="133">
        <v>194740119</v>
      </c>
      <c r="AW22" s="133">
        <v>148933442</v>
      </c>
      <c r="AX22" s="133">
        <v>238094329</v>
      </c>
      <c r="AY22" s="133">
        <v>289457754</v>
      </c>
      <c r="AZ22" s="133">
        <v>376504372</v>
      </c>
      <c r="BA22" s="133">
        <v>311876694</v>
      </c>
      <c r="BB22" s="133">
        <v>241327321</v>
      </c>
      <c r="BC22" s="133">
        <v>243911737</v>
      </c>
      <c r="BD22" s="133">
        <v>179406011</v>
      </c>
      <c r="BE22" s="133">
        <v>191946837</v>
      </c>
      <c r="BF22" s="133">
        <v>163104467.58503997</v>
      </c>
      <c r="BG22" s="133">
        <v>167318136.21164703</v>
      </c>
      <c r="BH22" s="133">
        <v>182971848.45927298</v>
      </c>
      <c r="BI22" s="133">
        <v>217991632.26780593</v>
      </c>
      <c r="BJ22" s="133">
        <v>188197871.31927097</v>
      </c>
    </row>
    <row r="23" spans="1:62" ht="12">
      <c r="A23" s="142" t="s">
        <v>352</v>
      </c>
      <c r="B23" s="135" t="s">
        <v>353</v>
      </c>
      <c r="C23" s="133">
        <v>1461992813</v>
      </c>
      <c r="D23" s="133">
        <v>1528093792</v>
      </c>
      <c r="E23" s="133">
        <v>1519608346</v>
      </c>
      <c r="F23" s="133">
        <v>1452585704</v>
      </c>
      <c r="G23" s="133">
        <v>1019660473</v>
      </c>
      <c r="H23" s="133">
        <v>513684366</v>
      </c>
      <c r="I23" s="133">
        <v>399057129</v>
      </c>
      <c r="J23" s="133">
        <v>494365775</v>
      </c>
      <c r="K23" s="133">
        <v>1024120206</v>
      </c>
      <c r="L23" s="133">
        <v>1114967862</v>
      </c>
      <c r="M23" s="133">
        <v>1132845282</v>
      </c>
      <c r="N23" s="133">
        <v>1134906369</v>
      </c>
      <c r="O23" s="133">
        <v>1108950298</v>
      </c>
      <c r="P23" s="133">
        <v>1267689725</v>
      </c>
      <c r="Q23" s="133">
        <v>1548055780</v>
      </c>
      <c r="R23" s="133">
        <v>1544026194</v>
      </c>
      <c r="S23" s="133">
        <v>1598210387</v>
      </c>
      <c r="T23" s="133">
        <v>1625191425</v>
      </c>
      <c r="U23" s="133">
        <v>1709782261</v>
      </c>
      <c r="V23" s="133">
        <v>1795450064</v>
      </c>
      <c r="W23" s="133">
        <v>1839972926</v>
      </c>
      <c r="X23" s="133">
        <v>1678100578</v>
      </c>
      <c r="Y23" s="133">
        <v>1738692101</v>
      </c>
      <c r="Z23" s="133">
        <v>1840029675</v>
      </c>
      <c r="AA23" s="133">
        <v>1843174147</v>
      </c>
      <c r="AB23" s="133">
        <v>1881442662</v>
      </c>
      <c r="AC23" s="133">
        <v>1902615725</v>
      </c>
      <c r="AD23" s="133">
        <v>2292308897</v>
      </c>
      <c r="AE23" s="133">
        <v>2329037545</v>
      </c>
      <c r="AF23" s="133">
        <v>2293053668</v>
      </c>
      <c r="AG23" s="133">
        <v>2390107966</v>
      </c>
      <c r="AH23" s="133">
        <v>2490051483</v>
      </c>
      <c r="AI23" s="133">
        <v>2576644997</v>
      </c>
      <c r="AJ23" s="133">
        <v>2639187702</v>
      </c>
      <c r="AK23" s="133">
        <v>2764593315</v>
      </c>
      <c r="AL23" s="133">
        <v>2840592636</v>
      </c>
      <c r="AM23" s="133">
        <v>2945343296</v>
      </c>
      <c r="AN23" s="133">
        <v>2992958757</v>
      </c>
      <c r="AO23" s="133">
        <v>2872539529</v>
      </c>
      <c r="AP23" s="133">
        <v>3029696223</v>
      </c>
      <c r="AQ23" s="133">
        <v>3077516940</v>
      </c>
      <c r="AR23" s="133">
        <v>3044781647</v>
      </c>
      <c r="AS23" s="133">
        <v>2910842756</v>
      </c>
      <c r="AT23" s="133">
        <v>3021751906</v>
      </c>
      <c r="AU23" s="133">
        <v>3060491995</v>
      </c>
      <c r="AV23" s="133">
        <v>3128335607</v>
      </c>
      <c r="AW23" s="133">
        <v>3294862629</v>
      </c>
      <c r="AX23" s="133">
        <v>3627366089</v>
      </c>
      <c r="AY23" s="133">
        <v>3734442413</v>
      </c>
      <c r="AZ23" s="133">
        <v>3822309069</v>
      </c>
      <c r="BA23" s="133">
        <v>3694455433</v>
      </c>
      <c r="BB23" s="133">
        <v>3954506111</v>
      </c>
      <c r="BC23" s="133">
        <v>4052207416</v>
      </c>
      <c r="BD23" s="133">
        <v>4144783867</v>
      </c>
      <c r="BE23" s="133">
        <v>4349249278</v>
      </c>
      <c r="BF23" s="133">
        <v>4534944970</v>
      </c>
      <c r="BG23" s="133">
        <v>4630841207</v>
      </c>
      <c r="BH23" s="133">
        <v>4524983187</v>
      </c>
      <c r="BI23" s="133">
        <v>4949039895</v>
      </c>
      <c r="BJ23" s="133">
        <v>5227690771</v>
      </c>
    </row>
    <row r="24" spans="1:62" ht="12">
      <c r="A24" s="136" t="s">
        <v>354</v>
      </c>
      <c r="B24" s="137" t="s">
        <v>355</v>
      </c>
      <c r="C24" s="130">
        <v>3.71669137905434</v>
      </c>
      <c r="D24" s="130">
        <v>4.41725525199092</v>
      </c>
      <c r="E24" s="130">
        <v>5.3907437325452</v>
      </c>
      <c r="F24" s="130">
        <v>7.08977471729689</v>
      </c>
      <c r="G24" s="130">
        <v>8.53867571703747</v>
      </c>
      <c r="H24" s="130">
        <v>13.6928346574861</v>
      </c>
      <c r="I24" s="130">
        <v>16.5665288367472</v>
      </c>
      <c r="J24" s="130">
        <v>18.9234054057108</v>
      </c>
      <c r="K24" s="130">
        <v>21.1509301268154</v>
      </c>
      <c r="L24" s="130">
        <v>21.9443550707073</v>
      </c>
      <c r="M24" s="130">
        <v>22.5994421227163</v>
      </c>
      <c r="N24" s="130">
        <v>20.9306236433774</v>
      </c>
      <c r="O24" s="130">
        <v>22.2117579835144</v>
      </c>
      <c r="P24" s="130">
        <v>21.6706485562429</v>
      </c>
      <c r="Q24" s="130">
        <v>21.3376152789437</v>
      </c>
      <c r="R24" s="130">
        <v>20.6654679453399</v>
      </c>
      <c r="S24" s="130">
        <v>21.2024620568448</v>
      </c>
      <c r="T24" s="130">
        <v>20.7825325461759</v>
      </c>
      <c r="U24" s="130">
        <v>21.4668136006947</v>
      </c>
      <c r="V24" s="130">
        <v>19.3898666527902</v>
      </c>
      <c r="W24" s="130">
        <v>19.9546978446429</v>
      </c>
      <c r="X24" s="130">
        <v>19.7665795310635</v>
      </c>
      <c r="Y24" s="130">
        <v>19.6849293925636</v>
      </c>
      <c r="Z24" s="130">
        <v>19.4708307953111</v>
      </c>
      <c r="AA24" s="130">
        <v>20.3919900134123</v>
      </c>
      <c r="AB24" s="130">
        <v>19.3223444241728</v>
      </c>
      <c r="AC24" s="130">
        <v>16.5461863756114</v>
      </c>
      <c r="AD24" s="130">
        <v>12.3921431661953</v>
      </c>
      <c r="AE24" s="130">
        <v>12.3722032966419</v>
      </c>
      <c r="AF24" s="130">
        <v>9.97745645412212</v>
      </c>
      <c r="AG24" s="130">
        <v>9.16892550872367</v>
      </c>
      <c r="AH24" s="130">
        <v>7.95254057239387</v>
      </c>
      <c r="AI24" s="130">
        <v>8.35531191410394</v>
      </c>
      <c r="AJ24" s="130">
        <v>7.89661334841709</v>
      </c>
      <c r="AK24" s="130">
        <v>7.85891661100798</v>
      </c>
      <c r="AL24" s="130">
        <v>6.71835222170944</v>
      </c>
      <c r="AM24" s="130">
        <v>7.68404129326733</v>
      </c>
      <c r="AN24" s="130">
        <v>10.7059191117876</v>
      </c>
      <c r="AO24" s="130">
        <v>12.7474905570736</v>
      </c>
      <c r="AP24" s="130">
        <v>9.309768083616829</v>
      </c>
      <c r="AQ24" s="130">
        <v>10.007244067058</v>
      </c>
      <c r="AR24" s="130">
        <v>8.75136724600212</v>
      </c>
      <c r="AS24" s="130">
        <v>8.516775501820304</v>
      </c>
      <c r="AT24" s="138">
        <v>7.38538294911547</v>
      </c>
      <c r="AU24" s="138">
        <v>8.696936390682461</v>
      </c>
      <c r="AV24" s="138">
        <v>9.762177648013418</v>
      </c>
      <c r="AW24" s="138">
        <v>9.99250652688736</v>
      </c>
      <c r="AX24" s="138">
        <v>8.96546851662601</v>
      </c>
      <c r="AY24" s="138">
        <v>8.947675292192056</v>
      </c>
      <c r="AZ24" s="138">
        <v>8.975558096855321</v>
      </c>
      <c r="BA24" s="138">
        <v>8.350784667983172</v>
      </c>
      <c r="BB24" s="138">
        <v>6.868448031774387</v>
      </c>
      <c r="BC24" s="138">
        <v>7.111194326703514</v>
      </c>
      <c r="BD24" s="138">
        <v>4.782710078362496</v>
      </c>
      <c r="BE24" s="138">
        <v>4.295676073889506</v>
      </c>
      <c r="BF24" s="138">
        <v>3.318307181434319</v>
      </c>
      <c r="BG24" s="138">
        <v>3.5736106051199292</v>
      </c>
      <c r="BH24" s="138">
        <v>3.6218318009606327</v>
      </c>
      <c r="BI24" s="138">
        <v>3.603015824918897</v>
      </c>
      <c r="BJ24" s="138">
        <v>3.365394526805391</v>
      </c>
    </row>
    <row r="25" spans="1:62" ht="12">
      <c r="A25" s="139" t="s">
        <v>356</v>
      </c>
      <c r="B25" s="140" t="s">
        <v>357</v>
      </c>
      <c r="C25" s="133">
        <v>329354045</v>
      </c>
      <c r="D25" s="133">
        <v>394745195</v>
      </c>
      <c r="E25" s="133">
        <v>490234547</v>
      </c>
      <c r="F25" s="133">
        <v>655417261</v>
      </c>
      <c r="G25" s="133">
        <v>651229556</v>
      </c>
      <c r="H25" s="133">
        <v>1040755661</v>
      </c>
      <c r="I25" s="133">
        <v>1249606320</v>
      </c>
      <c r="J25" s="133">
        <v>1346303990</v>
      </c>
      <c r="K25" s="133">
        <v>1522037131</v>
      </c>
      <c r="L25" s="133">
        <v>1571926886</v>
      </c>
      <c r="M25" s="133">
        <v>1657189414</v>
      </c>
      <c r="N25" s="133">
        <v>1553309217</v>
      </c>
      <c r="O25" s="133">
        <v>1662755885</v>
      </c>
      <c r="P25" s="133">
        <v>1664272868</v>
      </c>
      <c r="Q25" s="133">
        <v>1714372161</v>
      </c>
      <c r="R25" s="133">
        <v>1732262935</v>
      </c>
      <c r="S25" s="133">
        <v>1807310633</v>
      </c>
      <c r="T25" s="133">
        <v>1847085217</v>
      </c>
      <c r="U25" s="133">
        <v>1957916086</v>
      </c>
      <c r="V25" s="133">
        <v>1860712494</v>
      </c>
      <c r="W25" s="133">
        <v>1941835106</v>
      </c>
      <c r="X25" s="133">
        <v>2016520151</v>
      </c>
      <c r="Y25" s="133">
        <v>2087743674</v>
      </c>
      <c r="Z25" s="133">
        <v>2135335132</v>
      </c>
      <c r="AA25" s="133">
        <v>2413195642</v>
      </c>
      <c r="AB25" s="133">
        <v>2293380029</v>
      </c>
      <c r="AC25" s="133">
        <v>1963541709</v>
      </c>
      <c r="AD25" s="133">
        <v>1486905240</v>
      </c>
      <c r="AE25" s="133">
        <v>1483571160</v>
      </c>
      <c r="AF25" s="133">
        <v>1247575279</v>
      </c>
      <c r="AG25" s="133">
        <v>1315748583</v>
      </c>
      <c r="AH25" s="133">
        <v>1236915283</v>
      </c>
      <c r="AI25" s="133">
        <v>1305037350</v>
      </c>
      <c r="AJ25" s="133">
        <v>1209406225</v>
      </c>
      <c r="AK25" s="133">
        <v>1217364940</v>
      </c>
      <c r="AL25" s="133">
        <v>1042071051</v>
      </c>
      <c r="AM25" s="133">
        <v>1171666561</v>
      </c>
      <c r="AN25" s="133">
        <v>1662980612</v>
      </c>
      <c r="AO25" s="133">
        <v>1772277224</v>
      </c>
      <c r="AP25" s="133">
        <v>1265245097</v>
      </c>
      <c r="AQ25" s="133">
        <v>1331592681</v>
      </c>
      <c r="AR25" s="133">
        <v>1179871055</v>
      </c>
      <c r="AS25" s="133">
        <v>1123707246</v>
      </c>
      <c r="AT25" s="133">
        <v>1016304708</v>
      </c>
      <c r="AU25" s="133">
        <v>1122770409</v>
      </c>
      <c r="AV25" s="133">
        <v>1280181620</v>
      </c>
      <c r="AW25" s="133">
        <v>1331308415</v>
      </c>
      <c r="AX25" s="133">
        <v>1200078475</v>
      </c>
      <c r="AY25" s="133">
        <v>1365094082</v>
      </c>
      <c r="AZ25" s="133">
        <v>1345257087</v>
      </c>
      <c r="BA25" s="133">
        <v>1278204742</v>
      </c>
      <c r="BB25" s="133">
        <v>1082123889</v>
      </c>
      <c r="BC25" s="133">
        <v>1120780092</v>
      </c>
      <c r="BD25" s="133">
        <v>800077374</v>
      </c>
      <c r="BE25" s="133">
        <v>775104538</v>
      </c>
      <c r="BF25" s="133">
        <v>668839597.292</v>
      </c>
      <c r="BG25" s="133">
        <v>729208051.554096</v>
      </c>
      <c r="BH25" s="133">
        <v>769703561.497393</v>
      </c>
      <c r="BI25" s="133">
        <v>801773296.693</v>
      </c>
      <c r="BJ25" s="133">
        <v>814622979.155</v>
      </c>
    </row>
    <row r="26" spans="1:62" ht="12">
      <c r="A26" s="143" t="s">
        <v>358</v>
      </c>
      <c r="B26" s="144" t="s">
        <v>359</v>
      </c>
      <c r="C26" s="133">
        <v>8861484891</v>
      </c>
      <c r="D26" s="133">
        <v>8936436146</v>
      </c>
      <c r="E26" s="133">
        <v>9094005787</v>
      </c>
      <c r="F26" s="133">
        <v>9244542840</v>
      </c>
      <c r="G26" s="133">
        <v>7626821507</v>
      </c>
      <c r="H26" s="133">
        <v>7600731967</v>
      </c>
      <c r="I26" s="133">
        <v>7542958047</v>
      </c>
      <c r="J26" s="133">
        <v>7114491082</v>
      </c>
      <c r="K26" s="133">
        <v>7196076588</v>
      </c>
      <c r="L26" s="133">
        <v>7163240300</v>
      </c>
      <c r="M26" s="133">
        <v>7332877533</v>
      </c>
      <c r="N26" s="133">
        <v>7421227592</v>
      </c>
      <c r="O26" s="133">
        <v>7485926536</v>
      </c>
      <c r="P26" s="133">
        <v>7679847992</v>
      </c>
      <c r="Q26" s="133">
        <v>8034506849</v>
      </c>
      <c r="R26" s="133">
        <v>8382403629</v>
      </c>
      <c r="S26" s="133">
        <v>8524060216</v>
      </c>
      <c r="T26" s="133">
        <v>8887681099</v>
      </c>
      <c r="U26" s="133">
        <v>9120664680</v>
      </c>
      <c r="V26" s="133">
        <v>9596314030</v>
      </c>
      <c r="W26" s="133">
        <v>9731217787</v>
      </c>
      <c r="X26" s="133">
        <v>10201664622</v>
      </c>
      <c r="Y26" s="133">
        <v>10605797117</v>
      </c>
      <c r="Z26" s="133">
        <v>10966841397</v>
      </c>
      <c r="AA26" s="133">
        <v>11834036994</v>
      </c>
      <c r="AB26" s="133">
        <v>11869056770</v>
      </c>
      <c r="AC26" s="133">
        <v>11867034883</v>
      </c>
      <c r="AD26" s="133">
        <v>11998773901</v>
      </c>
      <c r="AE26" s="133">
        <v>11991163776</v>
      </c>
      <c r="AF26" s="133">
        <v>12503941107</v>
      </c>
      <c r="AG26" s="133">
        <v>14350084770</v>
      </c>
      <c r="AH26" s="133">
        <v>15553712323</v>
      </c>
      <c r="AI26" s="133">
        <v>15619253517</v>
      </c>
      <c r="AJ26" s="133">
        <v>15315505162</v>
      </c>
      <c r="AK26" s="133">
        <v>15490238671</v>
      </c>
      <c r="AL26" s="133">
        <v>15510813018</v>
      </c>
      <c r="AM26" s="133">
        <v>15248051335</v>
      </c>
      <c r="AN26" s="133">
        <v>15533282053</v>
      </c>
      <c r="AO26" s="133">
        <v>13902949887</v>
      </c>
      <c r="AP26" s="133">
        <v>13590511446</v>
      </c>
      <c r="AQ26" s="133">
        <v>13306287646</v>
      </c>
      <c r="AR26" s="133">
        <v>13482133955</v>
      </c>
      <c r="AS26" s="133">
        <v>13194045631</v>
      </c>
      <c r="AT26" s="133">
        <v>13761029252</v>
      </c>
      <c r="AU26" s="133">
        <v>13040907716</v>
      </c>
      <c r="AV26" s="133">
        <v>13642494073</v>
      </c>
      <c r="AW26" s="133">
        <v>14252081881</v>
      </c>
      <c r="AX26" s="133">
        <v>14738200007</v>
      </c>
      <c r="AY26" s="133">
        <v>15256410603</v>
      </c>
      <c r="AZ26" s="133">
        <v>14988004896</v>
      </c>
      <c r="BA26" s="133">
        <v>15306402845</v>
      </c>
      <c r="BB26" s="133">
        <v>15754998567.2738</v>
      </c>
      <c r="BC26" s="133">
        <v>15760785608</v>
      </c>
      <c r="BD26" s="133">
        <v>16728535932.371014</v>
      </c>
      <c r="BE26" s="133">
        <v>18043831161.09088</v>
      </c>
      <c r="BF26" s="133">
        <v>20156048271.66417</v>
      </c>
      <c r="BG26" s="133">
        <v>20405358393.25516</v>
      </c>
      <c r="BH26" s="133">
        <v>21251775449.462933</v>
      </c>
      <c r="BI26" s="133">
        <v>22252838612.249165</v>
      </c>
      <c r="BJ26" s="133">
        <v>24205868663.139557</v>
      </c>
    </row>
    <row r="27" spans="1:62" ht="12">
      <c r="A27" s="40" t="s">
        <v>360</v>
      </c>
      <c r="B27" s="42" t="s">
        <v>361</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row>
    <row r="28" spans="1:62" ht="12">
      <c r="A28" s="43" t="s">
        <v>362</v>
      </c>
      <c r="B28" s="44" t="s">
        <v>363</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row>
    <row r="29" spans="1:65" ht="12">
      <c r="A29" s="145" t="s">
        <v>629</v>
      </c>
      <c r="B29" s="145" t="s">
        <v>364</v>
      </c>
      <c r="C29" s="130">
        <v>83.9842736352074</v>
      </c>
      <c r="D29" s="130">
        <v>83.2671252211732</v>
      </c>
      <c r="E29" s="130">
        <v>82.8789317989467</v>
      </c>
      <c r="F29" s="130">
        <v>83.3717543354475</v>
      </c>
      <c r="G29" s="130">
        <v>92.7468527945451</v>
      </c>
      <c r="H29" s="130">
        <v>92.3276344103189</v>
      </c>
      <c r="I29" s="130">
        <v>92.6555329414787</v>
      </c>
      <c r="J29" s="130">
        <v>94.0256516720446</v>
      </c>
      <c r="K29" s="130">
        <v>93.8467316379263</v>
      </c>
      <c r="L29" s="130">
        <v>93.9902634147287</v>
      </c>
      <c r="M29" s="130">
        <v>93.7154161524437</v>
      </c>
      <c r="N29" s="130">
        <v>93.8192184875928</v>
      </c>
      <c r="O29" s="130">
        <v>94.0316922180386</v>
      </c>
      <c r="P29" s="130">
        <v>94.7732126544934</v>
      </c>
      <c r="Q29" s="130">
        <v>94.6884621791925</v>
      </c>
      <c r="R29" s="130">
        <v>95.343753590561</v>
      </c>
      <c r="S29" s="130">
        <v>95.2312935068548</v>
      </c>
      <c r="T29" s="130">
        <v>95.2873347689407</v>
      </c>
      <c r="U29" s="130">
        <v>95.8934639947754</v>
      </c>
      <c r="V29" s="130">
        <v>95.8537008818583</v>
      </c>
      <c r="W29" s="130">
        <v>96.0823810611937</v>
      </c>
      <c r="X29" s="130">
        <v>96.2250449777627</v>
      </c>
      <c r="Y29" s="130">
        <v>96.2948085026997</v>
      </c>
      <c r="Z29" s="130">
        <v>96.6070121329393</v>
      </c>
      <c r="AA29" s="130">
        <v>96.4013096019902</v>
      </c>
      <c r="AB29" s="130">
        <v>96.4577096634782</v>
      </c>
      <c r="AC29" s="130">
        <v>97.0176738545953</v>
      </c>
      <c r="AD29" s="130">
        <v>97.1949651958026</v>
      </c>
      <c r="AE29" s="130">
        <v>97.1917705129341</v>
      </c>
      <c r="AF29" s="130">
        <v>97.8661149655397</v>
      </c>
      <c r="AG29" s="130">
        <v>97.4149697165866</v>
      </c>
      <c r="AH29" s="130">
        <v>97.347307887456</v>
      </c>
      <c r="AI29" s="130">
        <v>97.396617562053</v>
      </c>
      <c r="AJ29" s="130">
        <v>97.8433177260157</v>
      </c>
      <c r="AK29" s="130">
        <v>98.0560226837321</v>
      </c>
      <c r="AL29" s="130">
        <v>98.0098602269154</v>
      </c>
      <c r="AM29" s="130">
        <v>98.0978963762126</v>
      </c>
      <c r="AN29" s="130">
        <v>98.1085934511615</v>
      </c>
      <c r="AO29" s="130">
        <v>97.827446063929</v>
      </c>
      <c r="AP29" s="130">
        <v>97.9005862793782</v>
      </c>
      <c r="AQ29" s="130">
        <v>98.0306898890858</v>
      </c>
      <c r="AR29" s="130">
        <v>98.4699704387413</v>
      </c>
      <c r="AS29" s="130">
        <v>98.34249531859906</v>
      </c>
      <c r="AT29" s="138">
        <v>98.28733321698486</v>
      </c>
      <c r="AU29" s="138">
        <v>98.26212076607189</v>
      </c>
      <c r="AV29" s="138">
        <v>98.32076788325021</v>
      </c>
      <c r="AW29" s="138">
        <v>98.43682759234005</v>
      </c>
      <c r="AX29" s="138">
        <v>98.4767627296266</v>
      </c>
      <c r="AY29" s="138">
        <v>98.3231560839763</v>
      </c>
      <c r="AZ29" s="138">
        <v>98.48040803575677</v>
      </c>
      <c r="BA29" s="138">
        <v>98.43036979078019</v>
      </c>
      <c r="BB29" s="138">
        <v>98.49501796929158</v>
      </c>
      <c r="BC29" s="138">
        <v>98.40687676207872</v>
      </c>
      <c r="BD29" s="138">
        <v>98.59044395209838</v>
      </c>
      <c r="BE29" s="138">
        <v>98.45485914088694</v>
      </c>
      <c r="BF29" s="138">
        <v>98.42331566977846</v>
      </c>
      <c r="BG29" s="138">
        <v>98.32792911074608</v>
      </c>
      <c r="BH29" s="138">
        <v>98.09513880946781</v>
      </c>
      <c r="BI29" s="138">
        <v>98.14293582622994</v>
      </c>
      <c r="BJ29" s="138">
        <v>97.9906586760825</v>
      </c>
      <c r="BL29" s="146"/>
      <c r="BM29" s="146"/>
    </row>
    <row r="30" spans="1:65" ht="12">
      <c r="A30" s="145" t="s">
        <v>630</v>
      </c>
      <c r="B30" s="147" t="s">
        <v>365</v>
      </c>
      <c r="C30" s="133">
        <v>7442253719</v>
      </c>
      <c r="D30" s="133">
        <v>7441113476</v>
      </c>
      <c r="E30" s="133">
        <v>7537014854</v>
      </c>
      <c r="F30" s="133">
        <v>7707337546</v>
      </c>
      <c r="G30" s="133">
        <v>7073636916</v>
      </c>
      <c r="H30" s="133">
        <v>7017576023</v>
      </c>
      <c r="I30" s="133">
        <v>6988967978</v>
      </c>
      <c r="J30" s="133">
        <v>6689446603</v>
      </c>
      <c r="K30" s="133">
        <v>6753282684</v>
      </c>
      <c r="L30" s="133">
        <v>6732748427</v>
      </c>
      <c r="M30" s="133">
        <v>6872036696</v>
      </c>
      <c r="N30" s="133">
        <v>6962537729</v>
      </c>
      <c r="O30" s="133">
        <v>7039143400</v>
      </c>
      <c r="P30" s="133">
        <v>7278438669</v>
      </c>
      <c r="Q30" s="133">
        <v>7607750979</v>
      </c>
      <c r="R30" s="133">
        <v>7992098261</v>
      </c>
      <c r="S30" s="133">
        <v>8117572803</v>
      </c>
      <c r="T30" s="133">
        <v>8468834442</v>
      </c>
      <c r="U30" s="133">
        <v>8746121301</v>
      </c>
      <c r="V30" s="133">
        <v>9198422146</v>
      </c>
      <c r="W30" s="133">
        <v>9349985756</v>
      </c>
      <c r="X30" s="133">
        <v>9816556371</v>
      </c>
      <c r="Y30" s="133">
        <v>10212832024</v>
      </c>
      <c r="Z30" s="133">
        <v>10594737799</v>
      </c>
      <c r="AA30" s="133">
        <v>11408166641</v>
      </c>
      <c r="AB30" s="133">
        <v>11448620319</v>
      </c>
      <c r="AC30" s="133">
        <v>11513121199</v>
      </c>
      <c r="AD30" s="133">
        <v>11662204117</v>
      </c>
      <c r="AE30" s="133">
        <v>11654424379</v>
      </c>
      <c r="AF30" s="133">
        <v>12237121379</v>
      </c>
      <c r="AG30" s="133">
        <v>13979130733</v>
      </c>
      <c r="AH30" s="133">
        <v>15141120223</v>
      </c>
      <c r="AI30" s="133">
        <v>15212624614</v>
      </c>
      <c r="AJ30" s="133">
        <v>14985198377</v>
      </c>
      <c r="AK30" s="133">
        <v>15189111945</v>
      </c>
      <c r="AL30" s="133">
        <v>15202126159</v>
      </c>
      <c r="AM30" s="133">
        <v>14958017598</v>
      </c>
      <c r="AN30" s="133">
        <v>15239484539</v>
      </c>
      <c r="AO30" s="133">
        <v>13600900802</v>
      </c>
      <c r="AP30" s="133">
        <v>13305190384</v>
      </c>
      <c r="AQ30" s="133">
        <v>13044245578</v>
      </c>
      <c r="AR30" s="133">
        <v>13275853320</v>
      </c>
      <c r="AS30" s="133">
        <v>12975353707</v>
      </c>
      <c r="AT30" s="133">
        <v>13525348675</v>
      </c>
      <c r="AU30" s="133">
        <v>12816548322</v>
      </c>
      <c r="AV30" s="133">
        <v>13422284795</v>
      </c>
      <c r="AW30" s="133">
        <v>14043819362</v>
      </c>
      <c r="AX30" s="133">
        <v>14534306116</v>
      </c>
      <c r="AY30" s="133">
        <v>15000584410</v>
      </c>
      <c r="AZ30" s="133">
        <v>14760248378</v>
      </c>
      <c r="BA30" s="133">
        <v>15066148922</v>
      </c>
      <c r="BB30" s="133">
        <v>15517888669.89796</v>
      </c>
      <c r="BC30" s="133">
        <v>15509696870</v>
      </c>
      <c r="BD30" s="133">
        <v>16492737842.410885</v>
      </c>
      <c r="BE30" s="133">
        <v>17765028553.271492</v>
      </c>
      <c r="BF30" s="133">
        <v>19838251016.972954</v>
      </c>
      <c r="BG30" s="133">
        <v>20064166335.713608</v>
      </c>
      <c r="BH30" s="133">
        <v>20846958626.627064</v>
      </c>
      <c r="BI30" s="133">
        <v>21839589118.734215</v>
      </c>
      <c r="BJ30" s="133">
        <v>23719490141.277897</v>
      </c>
      <c r="BL30" s="146"/>
      <c r="BM30" s="146"/>
    </row>
    <row r="31" spans="1:65" ht="12">
      <c r="A31" s="145" t="s">
        <v>335</v>
      </c>
      <c r="B31" s="145" t="s">
        <v>366</v>
      </c>
      <c r="C31" s="130">
        <v>0.544034059675067</v>
      </c>
      <c r="D31" s="130">
        <v>0.522979017993869</v>
      </c>
      <c r="E31" s="130">
        <v>0.509893880497483</v>
      </c>
      <c r="F31" s="130">
        <v>0.711217105463703</v>
      </c>
      <c r="G31" s="130">
        <v>0.080831221687066</v>
      </c>
      <c r="H31" s="130">
        <v>0.293726881791515</v>
      </c>
      <c r="I31" s="130">
        <v>0.342880231321005</v>
      </c>
      <c r="J31" s="130">
        <v>0.397253671053235</v>
      </c>
      <c r="K31" s="130">
        <v>0.352700359558764</v>
      </c>
      <c r="L31" s="130">
        <v>0.112178325219664</v>
      </c>
      <c r="M31" s="130">
        <v>0.0472579145690745</v>
      </c>
      <c r="N31" s="130">
        <v>0.0489626676308514</v>
      </c>
      <c r="O31" s="130">
        <v>0.0637652664241962</v>
      </c>
      <c r="P31" s="130">
        <v>0.0941720331904194</v>
      </c>
      <c r="Q31" s="130">
        <v>0.42496614467694</v>
      </c>
      <c r="R31" s="130">
        <v>0.34058872924264</v>
      </c>
      <c r="S31" s="130">
        <v>0.275334903851881</v>
      </c>
      <c r="T31" s="130">
        <v>0.343102296992081</v>
      </c>
      <c r="U31" s="130">
        <v>0.417306165015158</v>
      </c>
      <c r="V31" s="130">
        <v>0.288509160011305</v>
      </c>
      <c r="W31" s="130">
        <v>0.238897530698128</v>
      </c>
      <c r="X31" s="130">
        <v>0.211499258204099</v>
      </c>
      <c r="Y31" s="130">
        <v>0.0504776486004885</v>
      </c>
      <c r="Z31" s="130">
        <v>0.089587454074859</v>
      </c>
      <c r="AA31" s="130">
        <v>0.0640332711807644</v>
      </c>
      <c r="AB31" s="130">
        <v>0.0676194170735271</v>
      </c>
      <c r="AC31" s="130">
        <v>0.0664992567882721</v>
      </c>
      <c r="AD31" s="130">
        <v>0.0461692256701187</v>
      </c>
      <c r="AE31" s="130">
        <v>0.0607498999770145</v>
      </c>
      <c r="AF31" s="130">
        <v>0.0118717849620147</v>
      </c>
      <c r="AG31" s="130">
        <v>0.0379552740440013</v>
      </c>
      <c r="AH31" s="130">
        <v>0.0925704790020373</v>
      </c>
      <c r="AI31" s="130">
        <v>0.240338969843484</v>
      </c>
      <c r="AJ31" s="130">
        <v>0.149795777268401</v>
      </c>
      <c r="AK31" s="130">
        <v>0.163757844787051</v>
      </c>
      <c r="AL31" s="130">
        <v>0.266933241680833</v>
      </c>
      <c r="AM31" s="130">
        <v>0.385644897882946</v>
      </c>
      <c r="AN31" s="130">
        <v>0.313082115125873</v>
      </c>
      <c r="AO31" s="130">
        <v>0.0359807597715467</v>
      </c>
      <c r="AP31" s="130">
        <v>0.04161580689933955</v>
      </c>
      <c r="AQ31" s="130">
        <v>0.065931755222782</v>
      </c>
      <c r="AR31" s="130">
        <v>0.0367377079662016</v>
      </c>
      <c r="AS31" s="130">
        <v>0.03757405528712166</v>
      </c>
      <c r="AT31" s="138">
        <v>0.039967940618981256</v>
      </c>
      <c r="AU31" s="138">
        <v>0.04260321442106606</v>
      </c>
      <c r="AV31" s="138">
        <v>0.041941325468994345</v>
      </c>
      <c r="AW31" s="138">
        <v>0.06379953293272132</v>
      </c>
      <c r="AX31" s="138">
        <v>0.10832566052905593</v>
      </c>
      <c r="AY31" s="138">
        <v>0.04813065268809743</v>
      </c>
      <c r="AZ31" s="138">
        <v>0.04670401463418364</v>
      </c>
      <c r="BA31" s="138">
        <v>0.03919928190025368</v>
      </c>
      <c r="BB31" s="138">
        <v>0.038083976805072126</v>
      </c>
      <c r="BC31" s="138">
        <v>0</v>
      </c>
      <c r="BD31" s="138">
        <v>0</v>
      </c>
      <c r="BE31" s="138">
        <v>0.03325236168767862</v>
      </c>
      <c r="BF31" s="138">
        <v>0.029881599576575726</v>
      </c>
      <c r="BG31" s="138">
        <v>0.029404312261348344</v>
      </c>
      <c r="BH31" s="138">
        <v>0</v>
      </c>
      <c r="BI31" s="138">
        <v>0</v>
      </c>
      <c r="BJ31" s="138">
        <v>0.04131229553941972</v>
      </c>
      <c r="BL31" s="146"/>
      <c r="BM31" s="146"/>
    </row>
    <row r="32" spans="1:65" ht="12">
      <c r="A32" s="147" t="s">
        <v>367</v>
      </c>
      <c r="B32" s="147" t="s">
        <v>368</v>
      </c>
      <c r="C32" s="133">
        <v>48209496</v>
      </c>
      <c r="D32" s="133">
        <v>46735686</v>
      </c>
      <c r="E32" s="133">
        <v>46369779</v>
      </c>
      <c r="F32" s="133">
        <v>65748770</v>
      </c>
      <c r="G32" s="133">
        <v>6164853</v>
      </c>
      <c r="H32" s="133">
        <v>22325393</v>
      </c>
      <c r="I32" s="133">
        <v>25863312</v>
      </c>
      <c r="J32" s="133">
        <v>28262577</v>
      </c>
      <c r="K32" s="133">
        <v>25380588</v>
      </c>
      <c r="L32" s="133">
        <v>8035603</v>
      </c>
      <c r="M32" s="133">
        <v>3465365</v>
      </c>
      <c r="N32" s="133">
        <v>3633631</v>
      </c>
      <c r="O32" s="133">
        <v>4773421</v>
      </c>
      <c r="P32" s="133">
        <v>7232269</v>
      </c>
      <c r="Q32" s="133">
        <v>34143934</v>
      </c>
      <c r="R32" s="133">
        <v>28549522</v>
      </c>
      <c r="S32" s="133">
        <v>23469713</v>
      </c>
      <c r="T32" s="133">
        <v>30493838</v>
      </c>
      <c r="U32" s="133">
        <v>38061096</v>
      </c>
      <c r="V32" s="133">
        <v>27686245</v>
      </c>
      <c r="W32" s="133">
        <v>23247639</v>
      </c>
      <c r="X32" s="133">
        <v>21576445</v>
      </c>
      <c r="Y32" s="133">
        <v>5353557</v>
      </c>
      <c r="Z32" s="133">
        <v>9824914</v>
      </c>
      <c r="AA32" s="133">
        <v>7577721</v>
      </c>
      <c r="AB32" s="133">
        <v>8025787</v>
      </c>
      <c r="AC32" s="133">
        <v>7891490</v>
      </c>
      <c r="AD32" s="133">
        <v>5539741</v>
      </c>
      <c r="AE32" s="133">
        <v>7284620</v>
      </c>
      <c r="AF32" s="133">
        <v>1484441</v>
      </c>
      <c r="AG32" s="133">
        <v>5446614</v>
      </c>
      <c r="AH32" s="133">
        <v>14398146</v>
      </c>
      <c r="AI32" s="133">
        <v>37539153</v>
      </c>
      <c r="AJ32" s="133">
        <v>22941980</v>
      </c>
      <c r="AK32" s="133">
        <v>25366481</v>
      </c>
      <c r="AL32" s="133">
        <v>41403516</v>
      </c>
      <c r="AM32" s="133">
        <v>58803332</v>
      </c>
      <c r="AN32" s="133">
        <v>48631928</v>
      </c>
      <c r="AO32" s="133">
        <v>5002387</v>
      </c>
      <c r="AP32" s="133">
        <v>5655801</v>
      </c>
      <c r="AQ32" s="133">
        <v>8773069</v>
      </c>
      <c r="AR32" s="133">
        <v>4953027</v>
      </c>
      <c r="AS32" s="133">
        <v>4957538</v>
      </c>
      <c r="AT32" s="133">
        <v>5500000</v>
      </c>
      <c r="AU32" s="133">
        <v>5500055</v>
      </c>
      <c r="AV32" s="133">
        <v>5500055</v>
      </c>
      <c r="AW32" s="133">
        <v>8500055</v>
      </c>
      <c r="AX32" s="133">
        <v>14500000</v>
      </c>
      <c r="AY32" s="133">
        <v>7343010</v>
      </c>
      <c r="AZ32" s="133">
        <v>7000000</v>
      </c>
      <c r="BA32" s="133">
        <v>6000000</v>
      </c>
      <c r="BB32" s="133">
        <v>6000130</v>
      </c>
      <c r="BC32" s="133">
        <v>0</v>
      </c>
      <c r="BD32" s="133">
        <v>0</v>
      </c>
      <c r="BE32" s="133">
        <v>6000000</v>
      </c>
      <c r="BF32" s="133">
        <v>6022949.635</v>
      </c>
      <c r="BG32" s="133">
        <v>6000055.3</v>
      </c>
      <c r="BH32" s="133">
        <v>0</v>
      </c>
      <c r="BI32" s="133">
        <v>0</v>
      </c>
      <c r="BJ32" s="133">
        <v>10000000</v>
      </c>
      <c r="BL32" s="146"/>
      <c r="BM32" s="146"/>
    </row>
    <row r="33" spans="1:65" ht="12">
      <c r="A33" s="145" t="s">
        <v>369</v>
      </c>
      <c r="B33" s="145" t="s">
        <v>370</v>
      </c>
      <c r="C33" s="130" t="s">
        <v>170</v>
      </c>
      <c r="D33" s="130" t="s">
        <v>170</v>
      </c>
      <c r="E33" s="130" t="s">
        <v>170</v>
      </c>
      <c r="F33" s="130" t="s">
        <v>170</v>
      </c>
      <c r="G33" s="130" t="s">
        <v>170</v>
      </c>
      <c r="H33" s="130" t="s">
        <v>170</v>
      </c>
      <c r="I33" s="130" t="s">
        <v>170</v>
      </c>
      <c r="J33" s="130" t="s">
        <v>170</v>
      </c>
      <c r="K33" s="130" t="s">
        <v>170</v>
      </c>
      <c r="L33" s="130" t="s">
        <v>170</v>
      </c>
      <c r="M33" s="130" t="s">
        <v>170</v>
      </c>
      <c r="N33" s="130" t="s">
        <v>170</v>
      </c>
      <c r="O33" s="130" t="s">
        <v>170</v>
      </c>
      <c r="P33" s="130" t="s">
        <v>170</v>
      </c>
      <c r="Q33" s="130" t="s">
        <v>170</v>
      </c>
      <c r="R33" s="130" t="s">
        <v>170</v>
      </c>
      <c r="S33" s="130" t="s">
        <v>170</v>
      </c>
      <c r="T33" s="130" t="s">
        <v>170</v>
      </c>
      <c r="U33" s="130" t="s">
        <v>170</v>
      </c>
      <c r="V33" s="130" t="s">
        <v>170</v>
      </c>
      <c r="W33" s="130" t="s">
        <v>170</v>
      </c>
      <c r="X33" s="130" t="s">
        <v>170</v>
      </c>
      <c r="Y33" s="130" t="s">
        <v>170</v>
      </c>
      <c r="Z33" s="130" t="s">
        <v>170</v>
      </c>
      <c r="AA33" s="130" t="s">
        <v>170</v>
      </c>
      <c r="AB33" s="130" t="s">
        <v>170</v>
      </c>
      <c r="AC33" s="130" t="s">
        <v>170</v>
      </c>
      <c r="AD33" s="130" t="s">
        <v>170</v>
      </c>
      <c r="AE33" s="130" t="s">
        <v>170</v>
      </c>
      <c r="AF33" s="130" t="s">
        <v>170</v>
      </c>
      <c r="AG33" s="130" t="s">
        <v>170</v>
      </c>
      <c r="AH33" s="130" t="s">
        <v>170</v>
      </c>
      <c r="AI33" s="130" t="s">
        <v>170</v>
      </c>
      <c r="AJ33" s="130" t="s">
        <v>170</v>
      </c>
      <c r="AK33" s="130" t="s">
        <v>170</v>
      </c>
      <c r="AL33" s="130" t="s">
        <v>170</v>
      </c>
      <c r="AM33" s="130" t="s">
        <v>170</v>
      </c>
      <c r="AN33" s="130" t="s">
        <v>170</v>
      </c>
      <c r="AO33" s="130" t="s">
        <v>170</v>
      </c>
      <c r="AP33" s="130" t="s">
        <v>170</v>
      </c>
      <c r="AQ33" s="130" t="s">
        <v>170</v>
      </c>
      <c r="AR33" s="138">
        <v>0</v>
      </c>
      <c r="AS33" s="138">
        <v>0</v>
      </c>
      <c r="AT33" s="138">
        <v>0</v>
      </c>
      <c r="AU33" s="138">
        <v>0</v>
      </c>
      <c r="AV33" s="138">
        <v>0</v>
      </c>
      <c r="AW33" s="138">
        <v>0</v>
      </c>
      <c r="AX33" s="138">
        <v>0</v>
      </c>
      <c r="AY33" s="138">
        <v>0</v>
      </c>
      <c r="AZ33" s="138">
        <v>0</v>
      </c>
      <c r="BA33" s="138">
        <v>0</v>
      </c>
      <c r="BB33" s="138">
        <v>0</v>
      </c>
      <c r="BC33" s="138">
        <v>0</v>
      </c>
      <c r="BD33" s="138">
        <v>0</v>
      </c>
      <c r="BE33" s="138">
        <v>0</v>
      </c>
      <c r="BF33" s="138">
        <v>0</v>
      </c>
      <c r="BG33" s="138">
        <v>0</v>
      </c>
      <c r="BH33" s="138">
        <v>0</v>
      </c>
      <c r="BI33" s="138">
        <v>0</v>
      </c>
      <c r="BJ33" s="138">
        <v>0</v>
      </c>
      <c r="BL33" s="146"/>
      <c r="BM33" s="146"/>
    </row>
    <row r="34" spans="1:65" ht="12">
      <c r="A34" s="147" t="s">
        <v>371</v>
      </c>
      <c r="B34" s="147" t="s">
        <v>372</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v>0</v>
      </c>
      <c r="AS34" s="133">
        <v>0</v>
      </c>
      <c r="AT34" s="133">
        <v>0</v>
      </c>
      <c r="AU34" s="133">
        <v>0</v>
      </c>
      <c r="AV34" s="133">
        <v>0</v>
      </c>
      <c r="AW34" s="133">
        <v>0</v>
      </c>
      <c r="AX34" s="133">
        <v>0</v>
      </c>
      <c r="AY34" s="133">
        <v>0</v>
      </c>
      <c r="AZ34" s="133">
        <v>0</v>
      </c>
      <c r="BA34" s="133">
        <v>0</v>
      </c>
      <c r="BB34" s="133">
        <v>0</v>
      </c>
      <c r="BC34" s="133">
        <v>0</v>
      </c>
      <c r="BD34" s="133">
        <v>0</v>
      </c>
      <c r="BE34" s="133">
        <v>0</v>
      </c>
      <c r="BF34" s="133">
        <v>0</v>
      </c>
      <c r="BG34" s="133">
        <v>0</v>
      </c>
      <c r="BH34" s="133">
        <v>0</v>
      </c>
      <c r="BI34" s="133">
        <v>0</v>
      </c>
      <c r="BJ34" s="133">
        <v>0</v>
      </c>
      <c r="BL34" s="146"/>
      <c r="BM34" s="146"/>
    </row>
    <row r="35" spans="1:65" ht="12">
      <c r="A35" s="145" t="s">
        <v>373</v>
      </c>
      <c r="B35" s="145" t="s">
        <v>374</v>
      </c>
      <c r="C35" s="130">
        <v>1.48266123134103</v>
      </c>
      <c r="D35" s="130">
        <v>1.55682936382053</v>
      </c>
      <c r="E35" s="130">
        <v>2.12530572914622</v>
      </c>
      <c r="F35" s="130">
        <v>1.90243181349139</v>
      </c>
      <c r="G35" s="130">
        <v>2.0311780583539</v>
      </c>
      <c r="H35" s="130">
        <v>1.36160490133489</v>
      </c>
      <c r="I35" s="130">
        <v>1.35639821092061</v>
      </c>
      <c r="J35" s="130">
        <v>1.93245646688408</v>
      </c>
      <c r="K35" s="130">
        <v>1.83787382447464</v>
      </c>
      <c r="L35" s="130">
        <v>1.53268566182263</v>
      </c>
      <c r="M35" s="130">
        <v>2.37721870051038</v>
      </c>
      <c r="N35" s="130">
        <v>1.40633479712314</v>
      </c>
      <c r="O35" s="130">
        <v>1.44037569005606</v>
      </c>
      <c r="P35" s="130">
        <v>1.46376282599735</v>
      </c>
      <c r="Q35" s="130">
        <v>1.32077571149507</v>
      </c>
      <c r="R35" s="130">
        <v>1.18098112881985</v>
      </c>
      <c r="S35" s="130">
        <v>0.929746071610811</v>
      </c>
      <c r="T35" s="130">
        <v>1.18641543081315</v>
      </c>
      <c r="U35" s="130">
        <v>1.12287899613913</v>
      </c>
      <c r="V35" s="130">
        <v>1.21927276071019</v>
      </c>
      <c r="W35" s="130">
        <v>1.18970843664256</v>
      </c>
      <c r="X35" s="130">
        <v>1.52255042441837</v>
      </c>
      <c r="Y35" s="130">
        <v>1.50989533585663</v>
      </c>
      <c r="Z35" s="130">
        <v>2.06242872320441</v>
      </c>
      <c r="AA35" s="130">
        <v>1.76569542672498</v>
      </c>
      <c r="AB35" s="130">
        <v>1.99800686436518</v>
      </c>
      <c r="AC35" s="130">
        <v>1.70553348831847</v>
      </c>
      <c r="AD35" s="130">
        <v>1.54661891732566</v>
      </c>
      <c r="AE35" s="130">
        <v>1.71727282561302</v>
      </c>
      <c r="AF35" s="130">
        <v>12.1762699373853</v>
      </c>
      <c r="AG35" s="130">
        <v>14.8978453386516</v>
      </c>
      <c r="AH35" s="130">
        <v>15.7561188165741</v>
      </c>
      <c r="AI35" s="130">
        <v>17.2006655700664</v>
      </c>
      <c r="AJ35" s="130">
        <v>16.348742640318</v>
      </c>
      <c r="AK35" s="130">
        <v>15.9783064197307</v>
      </c>
      <c r="AL35" s="130">
        <v>15.7923014232548</v>
      </c>
      <c r="AM35" s="130">
        <v>15.6775485501735</v>
      </c>
      <c r="AN35" s="130">
        <v>16.0075759038945</v>
      </c>
      <c r="AO35" s="130">
        <v>2.68099690374724</v>
      </c>
      <c r="AP35" s="130">
        <v>4.366882183633165</v>
      </c>
      <c r="AQ35" s="130">
        <v>3.52341126595844</v>
      </c>
      <c r="AR35" s="130">
        <v>3.28347102526619</v>
      </c>
      <c r="AS35" s="130">
        <v>2.3182973483230027</v>
      </c>
      <c r="AT35" s="138">
        <v>3.1471311053063666</v>
      </c>
      <c r="AU35" s="138">
        <v>2.6743106530223275</v>
      </c>
      <c r="AV35" s="138">
        <v>3.9520360940216492</v>
      </c>
      <c r="AW35" s="138">
        <v>4.8720819479162065</v>
      </c>
      <c r="AX35" s="138">
        <v>4.447443741592837</v>
      </c>
      <c r="AY35" s="138">
        <v>4.044054122918522</v>
      </c>
      <c r="AZ35" s="138">
        <v>4.942745349634292</v>
      </c>
      <c r="BA35" s="138">
        <v>4.052151679795933</v>
      </c>
      <c r="BB35" s="138">
        <v>5.248969636327281</v>
      </c>
      <c r="BC35" s="138">
        <v>4.1182374225720135</v>
      </c>
      <c r="BD35" s="138">
        <v>4.223351869584643</v>
      </c>
      <c r="BE35" s="138">
        <v>4.079243445804724</v>
      </c>
      <c r="BF35" s="138">
        <v>6.337596480942548</v>
      </c>
      <c r="BG35" s="138">
        <v>3.7516394952622942</v>
      </c>
      <c r="BH35" s="138">
        <v>3.4794490207215</v>
      </c>
      <c r="BI35" s="138">
        <v>3.020848651583719</v>
      </c>
      <c r="BJ35" s="138">
        <v>3.46062778323776</v>
      </c>
      <c r="BL35" s="146"/>
      <c r="BM35" s="146"/>
    </row>
    <row r="36" spans="1:65" ht="12">
      <c r="A36" s="147" t="s">
        <v>375</v>
      </c>
      <c r="B36" s="147" t="s">
        <v>376</v>
      </c>
      <c r="C36" s="133">
        <v>131385801</v>
      </c>
      <c r="D36" s="133">
        <v>139125062</v>
      </c>
      <c r="E36" s="133">
        <v>193275426</v>
      </c>
      <c r="F36" s="133">
        <v>175871124</v>
      </c>
      <c r="G36" s="133">
        <v>154914325</v>
      </c>
      <c r="H36" s="133">
        <v>103491939</v>
      </c>
      <c r="I36" s="133">
        <v>102312548</v>
      </c>
      <c r="J36" s="133">
        <v>137484443</v>
      </c>
      <c r="K36" s="133">
        <v>132254808</v>
      </c>
      <c r="L36" s="133">
        <v>109789957</v>
      </c>
      <c r="M36" s="133">
        <v>174318536</v>
      </c>
      <c r="N36" s="133">
        <v>104367306</v>
      </c>
      <c r="O36" s="133">
        <v>107825466</v>
      </c>
      <c r="P36" s="133">
        <v>112414760</v>
      </c>
      <c r="Q36" s="133">
        <v>106117815</v>
      </c>
      <c r="R36" s="133">
        <v>98994605</v>
      </c>
      <c r="S36" s="133">
        <v>79252115</v>
      </c>
      <c r="T36" s="133">
        <v>105444820</v>
      </c>
      <c r="U36" s="133">
        <v>102414028</v>
      </c>
      <c r="V36" s="133">
        <v>117005243</v>
      </c>
      <c r="W36" s="133">
        <v>115773119</v>
      </c>
      <c r="X36" s="133">
        <v>155325488</v>
      </c>
      <c r="Y36" s="133">
        <v>160136436</v>
      </c>
      <c r="Z36" s="133">
        <v>226183287</v>
      </c>
      <c r="AA36" s="133">
        <v>208953050</v>
      </c>
      <c r="AB36" s="133">
        <v>237144569</v>
      </c>
      <c r="AC36" s="133">
        <v>202396254</v>
      </c>
      <c r="AD36" s="133">
        <v>185575307</v>
      </c>
      <c r="AE36" s="133">
        <v>205920997</v>
      </c>
      <c r="AF36" s="133">
        <v>1522513622</v>
      </c>
      <c r="AG36" s="133">
        <v>2137853435</v>
      </c>
      <c r="AH36" s="133">
        <v>2450661394</v>
      </c>
      <c r="AI36" s="133">
        <v>2686615562</v>
      </c>
      <c r="AJ36" s="133">
        <v>2503892523</v>
      </c>
      <c r="AK36" s="133">
        <v>2475077800</v>
      </c>
      <c r="AL36" s="133">
        <v>2449514345</v>
      </c>
      <c r="AM36" s="133">
        <v>2390520651</v>
      </c>
      <c r="AN36" s="133">
        <v>2486501915</v>
      </c>
      <c r="AO36" s="133">
        <v>372737656</v>
      </c>
      <c r="AP36" s="133">
        <v>593481623</v>
      </c>
      <c r="AQ36" s="133">
        <v>468835238</v>
      </c>
      <c r="AR36" s="133">
        <v>442681962</v>
      </c>
      <c r="AS36" s="133">
        <v>305877210</v>
      </c>
      <c r="AT36" s="133">
        <v>433077632</v>
      </c>
      <c r="AU36" s="133">
        <v>345252251</v>
      </c>
      <c r="AV36" s="133">
        <v>518257724</v>
      </c>
      <c r="AW36" s="133">
        <v>649110779</v>
      </c>
      <c r="AX36" s="133">
        <v>595315403</v>
      </c>
      <c r="AY36" s="133">
        <v>616977502</v>
      </c>
      <c r="AZ36" s="133">
        <v>740818915</v>
      </c>
      <c r="BA36" s="133">
        <v>620238660</v>
      </c>
      <c r="BB36" s="133">
        <v>826975091</v>
      </c>
      <c r="BC36" s="133">
        <v>649066571</v>
      </c>
      <c r="BD36" s="133">
        <v>706504935.05393</v>
      </c>
      <c r="BE36" s="133">
        <v>736051800.0108702</v>
      </c>
      <c r="BF36" s="133">
        <v>1277409005.9620697</v>
      </c>
      <c r="BG36" s="133">
        <v>765535484.6311799</v>
      </c>
      <c r="BH36" s="133">
        <v>739444692.7622701</v>
      </c>
      <c r="BI36" s="133">
        <v>672224575.15723</v>
      </c>
      <c r="BJ36" s="133">
        <v>837675016.13065</v>
      </c>
      <c r="BL36" s="146"/>
      <c r="BM36" s="146"/>
    </row>
    <row r="37" spans="1:65" ht="12">
      <c r="A37" s="145" t="s">
        <v>377</v>
      </c>
      <c r="B37" s="145" t="s">
        <v>378</v>
      </c>
      <c r="C37" s="130">
        <v>0.000837207318102507</v>
      </c>
      <c r="D37" s="130">
        <v>0.000804067738257859</v>
      </c>
      <c r="E37" s="130">
        <v>0.000881096866185665</v>
      </c>
      <c r="F37" s="130">
        <v>0.000784159922828591</v>
      </c>
      <c r="G37" s="130">
        <v>0.00147648663203467</v>
      </c>
      <c r="H37" s="130">
        <v>0.00142840190222958</v>
      </c>
      <c r="I37" s="130">
        <v>0.0014294259536931</v>
      </c>
      <c r="J37" s="130">
        <v>0.00139404208757711</v>
      </c>
      <c r="K37" s="130">
        <v>0.00132188698712054</v>
      </c>
      <c r="L37" s="130">
        <v>0.00133625281285063</v>
      </c>
      <c r="M37" s="130">
        <v>0.00127520198693055</v>
      </c>
      <c r="N37" s="130">
        <v>0.00121275084053506</v>
      </c>
      <c r="O37" s="130">
        <v>0.0011264871435014</v>
      </c>
      <c r="P37" s="130">
        <v>0.00104352325831816</v>
      </c>
      <c r="Q37" s="130">
        <v>0.000935216079993163</v>
      </c>
      <c r="R37" s="130">
        <v>0.000826600615607268</v>
      </c>
      <c r="S37" s="130">
        <v>0.000815409537693486</v>
      </c>
      <c r="T37" s="130">
        <v>0.000788079581386879</v>
      </c>
      <c r="U37" s="130">
        <v>0.000756436097812994</v>
      </c>
      <c r="V37" s="130">
        <v>0.000696392383482682</v>
      </c>
      <c r="W37" s="130">
        <v>0.000674129399175885</v>
      </c>
      <c r="X37" s="130">
        <v>0.000620683019352055</v>
      </c>
      <c r="Y37" s="130">
        <v>0.000591959277623432</v>
      </c>
      <c r="Z37" s="130">
        <v>0.000550550498674272</v>
      </c>
      <c r="AA37" s="130">
        <v>0.000699009138149057</v>
      </c>
      <c r="AB37" s="130">
        <v>0.000695194248363175</v>
      </c>
      <c r="AC37" s="130">
        <v>0.000652260659576255</v>
      </c>
      <c r="AD37" s="130">
        <v>0.000629422644539587</v>
      </c>
      <c r="AE37" s="130">
        <v>0.000640805191517718</v>
      </c>
      <c r="AF37" s="130">
        <v>0.000604729335758539</v>
      </c>
      <c r="AG37" s="130">
        <v>0.000919827318901615</v>
      </c>
      <c r="AH37" s="130">
        <v>0.00116377361391937</v>
      </c>
      <c r="AI37" s="130">
        <v>0.00115784662694133</v>
      </c>
      <c r="AJ37" s="130">
        <v>0.00114954092690867</v>
      </c>
      <c r="AK37" s="130">
        <v>0.0011165354109346</v>
      </c>
      <c r="AL37" s="130">
        <v>0.00106527620317678</v>
      </c>
      <c r="AM37" s="130">
        <v>0.00101369674461422</v>
      </c>
      <c r="AN37" s="130">
        <v>0.00101326943953613</v>
      </c>
      <c r="AO37" s="130">
        <v>0.00118502189347638</v>
      </c>
      <c r="AP37" s="130">
        <v>0.0011518624639109847</v>
      </c>
      <c r="AQ37" s="130">
        <v>0.00111843366053144</v>
      </c>
      <c r="AR37" s="130">
        <v>0.00116000182554187</v>
      </c>
      <c r="AS37" s="130">
        <v>0.0012441672902381673</v>
      </c>
      <c r="AT37" s="138">
        <v>0.0012660680884366163</v>
      </c>
      <c r="AU37" s="138">
        <v>0.001310399803282074</v>
      </c>
      <c r="AV37" s="138">
        <v>0</v>
      </c>
      <c r="AW37" s="138">
        <v>0</v>
      </c>
      <c r="AX37" s="138">
        <v>0.5144811450431774</v>
      </c>
      <c r="AY37" s="138">
        <v>0.5281753493456366</v>
      </c>
      <c r="AZ37" s="138">
        <v>0.6333301240469517</v>
      </c>
      <c r="BA37" s="138">
        <v>0.6629754948148956</v>
      </c>
      <c r="BB37" s="138">
        <v>0.6278251919709046</v>
      </c>
      <c r="BC37" s="138">
        <v>0.6335290161508045</v>
      </c>
      <c r="BD37" s="138">
        <v>0.601093547017584</v>
      </c>
      <c r="BE37" s="138">
        <v>0.5544249395090876</v>
      </c>
      <c r="BF37" s="138">
        <v>0.5034369764962958</v>
      </c>
      <c r="BG37" s="138">
        <v>0.5370297736903352</v>
      </c>
      <c r="BH37" s="138">
        <v>0.5200972514641984</v>
      </c>
      <c r="BI37" s="138">
        <v>0.51132195753834</v>
      </c>
      <c r="BJ37" s="138">
        <v>0.44915863798584454</v>
      </c>
      <c r="BL37" s="146"/>
      <c r="BM37" s="146"/>
    </row>
    <row r="38" spans="1:65" ht="12">
      <c r="A38" s="147" t="s">
        <v>379</v>
      </c>
      <c r="B38" s="147" t="s">
        <v>380</v>
      </c>
      <c r="C38" s="133">
        <v>74189</v>
      </c>
      <c r="D38" s="133">
        <v>71855</v>
      </c>
      <c r="E38" s="133">
        <v>80127</v>
      </c>
      <c r="F38" s="133">
        <v>72492</v>
      </c>
      <c r="G38" s="133">
        <v>112609</v>
      </c>
      <c r="H38" s="133">
        <v>108569</v>
      </c>
      <c r="I38" s="133">
        <v>107821</v>
      </c>
      <c r="J38" s="133">
        <v>99179</v>
      </c>
      <c r="K38" s="133">
        <v>95124</v>
      </c>
      <c r="L38" s="133">
        <v>95719</v>
      </c>
      <c r="M38" s="133">
        <v>93509</v>
      </c>
      <c r="N38" s="133">
        <v>90001</v>
      </c>
      <c r="O38" s="133">
        <v>84328</v>
      </c>
      <c r="P38" s="133">
        <v>80141</v>
      </c>
      <c r="Q38" s="133">
        <v>75140</v>
      </c>
      <c r="R38" s="133">
        <v>69289</v>
      </c>
      <c r="S38" s="133">
        <v>69506</v>
      </c>
      <c r="T38" s="133">
        <v>70042</v>
      </c>
      <c r="U38" s="133">
        <v>68992</v>
      </c>
      <c r="V38" s="133">
        <v>66828</v>
      </c>
      <c r="W38" s="133">
        <v>65601</v>
      </c>
      <c r="X38" s="133">
        <v>63320</v>
      </c>
      <c r="Y38" s="133">
        <v>62782</v>
      </c>
      <c r="Z38" s="133">
        <v>60378</v>
      </c>
      <c r="AA38" s="133">
        <v>82721</v>
      </c>
      <c r="AB38" s="133">
        <v>82513</v>
      </c>
      <c r="AC38" s="133">
        <v>77404</v>
      </c>
      <c r="AD38" s="133">
        <v>75523</v>
      </c>
      <c r="AE38" s="133">
        <v>76840</v>
      </c>
      <c r="AF38" s="133">
        <v>75615</v>
      </c>
      <c r="AG38" s="133">
        <v>131996</v>
      </c>
      <c r="AH38" s="133">
        <v>181010</v>
      </c>
      <c r="AI38" s="133">
        <v>180847</v>
      </c>
      <c r="AJ38" s="133">
        <v>176058</v>
      </c>
      <c r="AK38" s="133">
        <v>172954</v>
      </c>
      <c r="AL38" s="133">
        <v>165233</v>
      </c>
      <c r="AM38" s="133">
        <v>154569</v>
      </c>
      <c r="AN38" s="133">
        <v>157394</v>
      </c>
      <c r="AO38" s="133">
        <v>164753</v>
      </c>
      <c r="AP38" s="133">
        <v>156544</v>
      </c>
      <c r="AQ38" s="133">
        <v>148822</v>
      </c>
      <c r="AR38" s="133">
        <v>156393</v>
      </c>
      <c r="AS38" s="133">
        <v>164156</v>
      </c>
      <c r="AT38" s="133">
        <v>174224</v>
      </c>
      <c r="AU38" s="133">
        <v>169172</v>
      </c>
      <c r="AV38" s="133">
        <v>0</v>
      </c>
      <c r="AW38" s="133">
        <v>0</v>
      </c>
      <c r="AX38" s="133">
        <v>68866200</v>
      </c>
      <c r="AY38" s="133">
        <v>80580600</v>
      </c>
      <c r="AZ38" s="133">
        <v>94923550</v>
      </c>
      <c r="BA38" s="133">
        <v>101477700</v>
      </c>
      <c r="BB38" s="133">
        <v>98913850</v>
      </c>
      <c r="BC38" s="133">
        <v>99849150</v>
      </c>
      <c r="BD38" s="133">
        <v>100554150</v>
      </c>
      <c r="BE38" s="133">
        <v>100039500</v>
      </c>
      <c r="BF38" s="133">
        <v>101473000</v>
      </c>
      <c r="BG38" s="133">
        <v>109582850</v>
      </c>
      <c r="BH38" s="133">
        <v>110529900</v>
      </c>
      <c r="BI38" s="133">
        <v>113783650</v>
      </c>
      <c r="BJ38" s="133">
        <v>108722750</v>
      </c>
      <c r="BL38" s="146"/>
      <c r="BM38" s="146"/>
    </row>
    <row r="39" spans="1:65" ht="12">
      <c r="A39" s="145" t="s">
        <v>381</v>
      </c>
      <c r="B39" s="145" t="s">
        <v>382</v>
      </c>
      <c r="C39" s="130">
        <v>53.40716977136242</v>
      </c>
      <c r="D39" s="130">
        <v>53.52831151981243</v>
      </c>
      <c r="E39" s="130">
        <v>53.74571333555718</v>
      </c>
      <c r="F39" s="130">
        <v>55.44009880968868</v>
      </c>
      <c r="G39" s="130">
        <v>62.60991690466737</v>
      </c>
      <c r="H39" s="130">
        <v>63.37162096904133</v>
      </c>
      <c r="I39" s="130">
        <v>63.92601374626206</v>
      </c>
      <c r="J39" s="130">
        <v>63.975366242507015</v>
      </c>
      <c r="K39" s="130">
        <v>65.09352457158701</v>
      </c>
      <c r="L39" s="130">
        <v>65.84994170864266</v>
      </c>
      <c r="M39" s="130">
        <v>65.26375620570451</v>
      </c>
      <c r="N39" s="130">
        <v>66.62181305866088</v>
      </c>
      <c r="O39" s="130">
        <v>66.95383574627161</v>
      </c>
      <c r="P39" s="130">
        <v>67.12662471145433</v>
      </c>
      <c r="Q39" s="130">
        <v>67.34327417585601</v>
      </c>
      <c r="R39" s="130">
        <v>68.27496317643617</v>
      </c>
      <c r="S39" s="130">
        <v>68.47815102295378</v>
      </c>
      <c r="T39" s="130">
        <v>67.59742595485311</v>
      </c>
      <c r="U39" s="130">
        <v>67.09244640271108</v>
      </c>
      <c r="V39" s="130">
        <v>66.75959543395643</v>
      </c>
      <c r="W39" s="130">
        <v>66.38137707317145</v>
      </c>
      <c r="X39" s="130">
        <v>64.99371810068509</v>
      </c>
      <c r="Y39" s="130">
        <v>64.16940976639276</v>
      </c>
      <c r="Z39" s="130">
        <v>63.3605627678797</v>
      </c>
      <c r="AA39" s="130">
        <v>63.86614988470941</v>
      </c>
      <c r="AB39" s="130">
        <v>62.83748209757699</v>
      </c>
      <c r="AC39" s="130">
        <v>63.095435319957005</v>
      </c>
      <c r="AD39" s="130">
        <v>63.796671519596124</v>
      </c>
      <c r="AE39" s="130">
        <v>64.1397503751349</v>
      </c>
      <c r="AF39" s="130">
        <v>53.68670897883493</v>
      </c>
      <c r="AG39" s="130">
        <v>53.378001870855854</v>
      </c>
      <c r="AH39" s="130">
        <v>54.715903851554096</v>
      </c>
      <c r="AI39" s="130">
        <v>54.36392264046507</v>
      </c>
      <c r="AJ39" s="130">
        <v>55.26674136744351</v>
      </c>
      <c r="AK39" s="130">
        <v>55.65334162435772</v>
      </c>
      <c r="AL39" s="130">
        <v>55.88632910435102</v>
      </c>
      <c r="AM39" s="130">
        <v>55.529835025965305</v>
      </c>
      <c r="AN39" s="130">
        <v>54.65500334721823</v>
      </c>
      <c r="AO39" s="130">
        <v>63.13392778037279</v>
      </c>
      <c r="AP39" s="130">
        <v>60.061095349008696</v>
      </c>
      <c r="AQ39" s="130">
        <v>60.0445105844513</v>
      </c>
      <c r="AR39" s="130">
        <v>59.2992042260123</v>
      </c>
      <c r="AS39" s="130">
        <v>57.3662509413827</v>
      </c>
      <c r="AT39" s="138">
        <v>56.58649689207128</v>
      </c>
      <c r="AU39" s="138">
        <v>54.49254820367899</v>
      </c>
      <c r="AV39" s="138">
        <v>53.9132304727686</v>
      </c>
      <c r="AW39" s="138">
        <v>53.72248991463603</v>
      </c>
      <c r="AX39" s="138">
        <v>53.813801079108835</v>
      </c>
      <c r="AY39" s="138">
        <v>48.74127190531803</v>
      </c>
      <c r="AZ39" s="138">
        <v>47.643437365741306</v>
      </c>
      <c r="BA39" s="138">
        <v>47.70765766422633</v>
      </c>
      <c r="BB39" s="138">
        <v>44.836905492796525</v>
      </c>
      <c r="BC39" s="138">
        <v>44.610901663627274</v>
      </c>
      <c r="BD39" s="138">
        <v>42.66586259415623</v>
      </c>
      <c r="BE39" s="138">
        <v>40.64817788369815</v>
      </c>
      <c r="BF39" s="138">
        <v>38.30266854336689</v>
      </c>
      <c r="BG39" s="138">
        <v>39.30778038735358</v>
      </c>
      <c r="BH39" s="138">
        <v>37.799322122408874</v>
      </c>
      <c r="BI39" s="138">
        <v>35.939733357262035</v>
      </c>
      <c r="BJ39" s="138">
        <v>35.573632522950554</v>
      </c>
      <c r="BL39" s="146"/>
      <c r="BM39" s="146"/>
    </row>
    <row r="40" spans="1:65" ht="12">
      <c r="A40" s="147" t="s">
        <v>383</v>
      </c>
      <c r="B40" s="147" t="s">
        <v>384</v>
      </c>
      <c r="C40" s="133">
        <v>4732668280</v>
      </c>
      <c r="D40" s="133">
        <v>4783523379</v>
      </c>
      <c r="E40" s="133">
        <v>4887638281</v>
      </c>
      <c r="F40" s="133">
        <v>5125183685</v>
      </c>
      <c r="G40" s="133">
        <v>4775146608</v>
      </c>
      <c r="H40" s="133">
        <v>4816707053</v>
      </c>
      <c r="I40" s="133">
        <v>4821912398</v>
      </c>
      <c r="J40" s="133">
        <v>4551521726</v>
      </c>
      <c r="K40" s="133">
        <v>4684179882</v>
      </c>
      <c r="L40" s="133">
        <v>4716989562</v>
      </c>
      <c r="M40" s="133">
        <v>4785711316</v>
      </c>
      <c r="N40" s="133">
        <v>4944156373</v>
      </c>
      <c r="O40" s="133">
        <v>5012114957</v>
      </c>
      <c r="P40" s="133">
        <v>5155222740</v>
      </c>
      <c r="Q40" s="133">
        <v>5410699976</v>
      </c>
      <c r="R40" s="133">
        <v>5723082991</v>
      </c>
      <c r="S40" s="133">
        <v>5837118828</v>
      </c>
      <c r="T40" s="133">
        <v>6007843650</v>
      </c>
      <c r="U40" s="133">
        <v>6119277062</v>
      </c>
      <c r="V40" s="133">
        <v>6406460423</v>
      </c>
      <c r="W40" s="133">
        <v>6459716373</v>
      </c>
      <c r="X40" s="133">
        <v>6630441146</v>
      </c>
      <c r="Y40" s="133">
        <v>6805677411</v>
      </c>
      <c r="Z40" s="133">
        <v>6948652427</v>
      </c>
      <c r="AA40" s="133">
        <v>7557943804</v>
      </c>
      <c r="AB40" s="133">
        <v>7458216423</v>
      </c>
      <c r="AC40" s="133">
        <v>7487557319</v>
      </c>
      <c r="AD40" s="133">
        <v>7654818372</v>
      </c>
      <c r="AE40" s="133">
        <v>7691102513</v>
      </c>
      <c r="AF40" s="133">
        <v>6712954473</v>
      </c>
      <c r="AG40" s="133">
        <v>7659788517</v>
      </c>
      <c r="AH40" s="133">
        <v>8510354280</v>
      </c>
      <c r="AI40" s="133">
        <v>8491238899</v>
      </c>
      <c r="AJ40" s="133">
        <v>8464380627</v>
      </c>
      <c r="AK40" s="133">
        <v>8620835446</v>
      </c>
      <c r="AL40" s="133">
        <v>8668424010</v>
      </c>
      <c r="AM40" s="133">
        <v>8467217751</v>
      </c>
      <c r="AN40" s="133">
        <v>8489715826</v>
      </c>
      <c r="AO40" s="133">
        <v>8777478341</v>
      </c>
      <c r="AP40" s="133">
        <v>8162610038</v>
      </c>
      <c r="AQ40" s="133">
        <v>7989695294</v>
      </c>
      <c r="AR40" s="133">
        <v>7994798148</v>
      </c>
      <c r="AS40" s="133">
        <v>7568929326</v>
      </c>
      <c r="AT40" s="133">
        <v>7786884390</v>
      </c>
      <c r="AU40" s="133">
        <v>7034962415</v>
      </c>
      <c r="AV40" s="133">
        <v>7070013394</v>
      </c>
      <c r="AW40" s="133">
        <v>7157483731</v>
      </c>
      <c r="AX40" s="133">
        <v>7203280477</v>
      </c>
      <c r="AY40" s="133">
        <v>7436168575</v>
      </c>
      <c r="AZ40" s="133">
        <v>7140800725</v>
      </c>
      <c r="BA40" s="133">
        <v>7302326270</v>
      </c>
      <c r="BB40" s="133">
        <v>7064053818</v>
      </c>
      <c r="BC40" s="133">
        <v>7031028569</v>
      </c>
      <c r="BD40" s="133">
        <v>7137374154.919469</v>
      </c>
      <c r="BE40" s="133">
        <v>7334488587.394379</v>
      </c>
      <c r="BF40" s="133">
        <v>7720304360.93656</v>
      </c>
      <c r="BG40" s="133">
        <v>8020893464.473158</v>
      </c>
      <c r="BH40" s="133">
        <v>8033027058.8735</v>
      </c>
      <c r="BI40" s="133">
        <v>7997610861.6642</v>
      </c>
      <c r="BJ40" s="133">
        <v>8610906767.21331</v>
      </c>
      <c r="BL40" s="146"/>
      <c r="BM40" s="146"/>
    </row>
    <row r="41" spans="1:65" ht="12">
      <c r="A41" s="145" t="s">
        <v>385</v>
      </c>
      <c r="B41" s="145" t="s">
        <v>386</v>
      </c>
      <c r="C41" s="130">
        <v>28.54957136551078</v>
      </c>
      <c r="D41" s="130">
        <v>27.658201251808062</v>
      </c>
      <c r="E41" s="130">
        <v>26.49713775687968</v>
      </c>
      <c r="F41" s="130">
        <v>25.317222446880887</v>
      </c>
      <c r="G41" s="130">
        <v>28.02345012320478</v>
      </c>
      <c r="H41" s="130">
        <v>27.299253256248917</v>
      </c>
      <c r="I41" s="130">
        <v>27.02881132702129</v>
      </c>
      <c r="J41" s="130">
        <v>27.719181249512737</v>
      </c>
      <c r="K41" s="130">
        <v>26.561310995318717</v>
      </c>
      <c r="L41" s="130">
        <v>26.49412146623086</v>
      </c>
      <c r="M41" s="130">
        <v>26.025908129672835</v>
      </c>
      <c r="N41" s="130">
        <v>25.740895213337367</v>
      </c>
      <c r="O41" s="130">
        <v>25.57258902814325</v>
      </c>
      <c r="P41" s="130">
        <v>26.087609560592977</v>
      </c>
      <c r="Q41" s="130">
        <v>25.59851093108453</v>
      </c>
      <c r="R41" s="130">
        <v>25.54639395544669</v>
      </c>
      <c r="S41" s="130">
        <v>25.547246098900622</v>
      </c>
      <c r="T41" s="130">
        <v>26.159603006700994</v>
      </c>
      <c r="U41" s="130">
        <v>27.260075994812254</v>
      </c>
      <c r="V41" s="130">
        <v>27.58562713479688</v>
      </c>
      <c r="W41" s="130">
        <v>28.271723891282384</v>
      </c>
      <c r="X41" s="130">
        <v>29.49665651143575</v>
      </c>
      <c r="Y41" s="130">
        <v>30.56443379257224</v>
      </c>
      <c r="Z41" s="130">
        <v>31.093882637281656</v>
      </c>
      <c r="AA41" s="130">
        <v>30.704732010236945</v>
      </c>
      <c r="AB41" s="130">
        <v>31.553906090214106</v>
      </c>
      <c r="AC41" s="130">
        <v>32.14955352887202</v>
      </c>
      <c r="AD41" s="130">
        <v>31.804876110566187</v>
      </c>
      <c r="AE41" s="130">
        <v>31.27335660701762</v>
      </c>
      <c r="AF41" s="130">
        <v>31.990659535021752</v>
      </c>
      <c r="AG41" s="130">
        <v>29.100247405716196</v>
      </c>
      <c r="AH41" s="130">
        <v>26.781550966711936</v>
      </c>
      <c r="AI41" s="130">
        <v>25.590532535051114</v>
      </c>
      <c r="AJ41" s="130">
        <v>26.076888400058902</v>
      </c>
      <c r="AK41" s="130">
        <v>26.25950025944568</v>
      </c>
      <c r="AL41" s="130">
        <v>26.063231181425618</v>
      </c>
      <c r="AM41" s="130">
        <v>26.50385420544625</v>
      </c>
      <c r="AN41" s="130">
        <v>27.131918815483314</v>
      </c>
      <c r="AO41" s="130">
        <v>31.975355598143935</v>
      </c>
      <c r="AP41" s="130">
        <v>33.4298410773731</v>
      </c>
      <c r="AQ41" s="130">
        <v>34.3957178497928</v>
      </c>
      <c r="AR41" s="130">
        <v>35.849397477671</v>
      </c>
      <c r="AS41" s="130">
        <v>38.61912880631601</v>
      </c>
      <c r="AT41" s="138">
        <v>38.512471210899804</v>
      </c>
      <c r="AU41" s="138">
        <v>41.05134829514622</v>
      </c>
      <c r="AV41" s="138">
        <v>40.41355999099096</v>
      </c>
      <c r="AW41" s="138">
        <v>39.77845619685509</v>
      </c>
      <c r="AX41" s="138">
        <v>39.59271110335269</v>
      </c>
      <c r="AY41" s="138">
        <v>44.961524053706015</v>
      </c>
      <c r="AZ41" s="138">
        <v>45.21419118170002</v>
      </c>
      <c r="BA41" s="138">
        <v>45.96838567004278</v>
      </c>
      <c r="BB41" s="138">
        <v>47.74323367139179</v>
      </c>
      <c r="BC41" s="138">
        <v>49.04420865972863</v>
      </c>
      <c r="BD41" s="138">
        <v>51.10013594133993</v>
      </c>
      <c r="BE41" s="138">
        <v>53.13976051018731</v>
      </c>
      <c r="BF41" s="138">
        <v>53.24973206939615</v>
      </c>
      <c r="BG41" s="138">
        <v>54.70207514217853</v>
      </c>
      <c r="BH41" s="138">
        <v>56.29627041487323</v>
      </c>
      <c r="BI41" s="138">
        <v>58.67103185984585</v>
      </c>
      <c r="BJ41" s="138">
        <v>58.46592743636892</v>
      </c>
      <c r="BL41" s="146"/>
      <c r="BM41" s="146"/>
    </row>
    <row r="42" spans="1:65" ht="12">
      <c r="A42" s="147" t="s">
        <v>387</v>
      </c>
      <c r="B42" s="147" t="s">
        <v>388</v>
      </c>
      <c r="C42" s="133">
        <v>2529915953</v>
      </c>
      <c r="D42" s="133">
        <v>2471657494</v>
      </c>
      <c r="E42" s="133">
        <v>2409651241</v>
      </c>
      <c r="F42" s="133">
        <v>2340461475</v>
      </c>
      <c r="G42" s="133">
        <v>2137298521</v>
      </c>
      <c r="H42" s="133">
        <v>2074943069</v>
      </c>
      <c r="I42" s="133">
        <v>2038771899</v>
      </c>
      <c r="J42" s="133">
        <v>1972078678</v>
      </c>
      <c r="K42" s="133">
        <v>1911372282</v>
      </c>
      <c r="L42" s="133">
        <v>1897837586</v>
      </c>
      <c r="M42" s="133">
        <v>1908447970</v>
      </c>
      <c r="N42" s="133">
        <v>1910290418</v>
      </c>
      <c r="O42" s="133">
        <v>1914345228</v>
      </c>
      <c r="P42" s="133">
        <v>2003488759</v>
      </c>
      <c r="Q42" s="133">
        <v>2056714114</v>
      </c>
      <c r="R42" s="133">
        <v>2141401854</v>
      </c>
      <c r="S42" s="133">
        <v>2177662641</v>
      </c>
      <c r="T42" s="133">
        <v>2324982092</v>
      </c>
      <c r="U42" s="133">
        <v>2486300123</v>
      </c>
      <c r="V42" s="133">
        <v>2647203407</v>
      </c>
      <c r="W42" s="133">
        <v>2751183024</v>
      </c>
      <c r="X42" s="133">
        <v>3009149972</v>
      </c>
      <c r="Y42" s="133">
        <v>3241601838</v>
      </c>
      <c r="Z42" s="133">
        <v>3410016793</v>
      </c>
      <c r="AA42" s="133">
        <v>3633609345</v>
      </c>
      <c r="AB42" s="133">
        <v>3745151027</v>
      </c>
      <c r="AC42" s="133">
        <v>3815198732</v>
      </c>
      <c r="AD42" s="133">
        <v>3816195174</v>
      </c>
      <c r="AE42" s="133">
        <v>3750039409</v>
      </c>
      <c r="AF42" s="133">
        <v>4000093228</v>
      </c>
      <c r="AG42" s="133">
        <v>4175910171</v>
      </c>
      <c r="AH42" s="133">
        <v>4165525393</v>
      </c>
      <c r="AI42" s="133">
        <v>3997050153</v>
      </c>
      <c r="AJ42" s="133">
        <v>3993807189</v>
      </c>
      <c r="AK42" s="133">
        <v>4067659264</v>
      </c>
      <c r="AL42" s="133">
        <v>4042619055</v>
      </c>
      <c r="AM42" s="133">
        <v>4041321295</v>
      </c>
      <c r="AN42" s="133">
        <v>4214477476</v>
      </c>
      <c r="AO42" s="133">
        <v>4445517665</v>
      </c>
      <c r="AP42" s="133">
        <v>4543286378</v>
      </c>
      <c r="AQ42" s="133">
        <v>4576793155</v>
      </c>
      <c r="AR42" s="133">
        <v>4833263790</v>
      </c>
      <c r="AS42" s="133">
        <v>5095425477</v>
      </c>
      <c r="AT42" s="133">
        <v>5299712429</v>
      </c>
      <c r="AU42" s="133">
        <v>5430664429</v>
      </c>
      <c r="AV42" s="133">
        <v>5828513622</v>
      </c>
      <c r="AW42" s="133">
        <v>6228724797</v>
      </c>
      <c r="AX42" s="133">
        <v>6652344036</v>
      </c>
      <c r="AY42" s="133">
        <v>6859514723</v>
      </c>
      <c r="AZ42" s="133">
        <v>6776705188</v>
      </c>
      <c r="BA42" s="133">
        <v>7036106292</v>
      </c>
      <c r="BB42" s="133">
        <v>7521945780.89796</v>
      </c>
      <c r="BC42" s="133">
        <v>7729752580</v>
      </c>
      <c r="BD42" s="133">
        <v>8548304602.437487</v>
      </c>
      <c r="BE42" s="133">
        <v>9588448665.866243</v>
      </c>
      <c r="BF42" s="133">
        <v>10733041700.439325</v>
      </c>
      <c r="BG42" s="133">
        <v>11162154481.309269</v>
      </c>
      <c r="BH42" s="133">
        <v>11963956974.991293</v>
      </c>
      <c r="BI42" s="133">
        <v>13055970031.912786</v>
      </c>
      <c r="BJ42" s="133">
        <v>14152185607.933937</v>
      </c>
      <c r="BL42" s="146"/>
      <c r="BM42" s="146"/>
    </row>
    <row r="43" spans="1:65" ht="12">
      <c r="A43" s="145" t="s">
        <v>389</v>
      </c>
      <c r="B43" s="145" t="s">
        <v>390</v>
      </c>
      <c r="C43" s="130">
        <v>16.0157263647926</v>
      </c>
      <c r="D43" s="130">
        <v>16.7328747788268</v>
      </c>
      <c r="E43" s="130">
        <v>17.1210682010533</v>
      </c>
      <c r="F43" s="130">
        <v>16.6282456645525</v>
      </c>
      <c r="G43" s="130">
        <v>7.25314720545485</v>
      </c>
      <c r="H43" s="130">
        <v>7.67236558968111</v>
      </c>
      <c r="I43" s="130">
        <v>7.34446705852135</v>
      </c>
      <c r="J43" s="130">
        <v>5.97434832795536</v>
      </c>
      <c r="K43" s="130">
        <v>6.15326836207375</v>
      </c>
      <c r="L43" s="130">
        <v>6.00973658527133</v>
      </c>
      <c r="M43" s="130">
        <v>6.28458384755626</v>
      </c>
      <c r="N43" s="130">
        <v>6.18078151240723</v>
      </c>
      <c r="O43" s="130">
        <v>5.96830778196138</v>
      </c>
      <c r="P43" s="130">
        <v>5.22678734550662</v>
      </c>
      <c r="Q43" s="130">
        <v>5.31153782080745</v>
      </c>
      <c r="R43" s="130">
        <v>4.65624640943904</v>
      </c>
      <c r="S43" s="130">
        <v>4.76870649314521</v>
      </c>
      <c r="T43" s="130">
        <v>4.71266523105928</v>
      </c>
      <c r="U43" s="130">
        <v>4.10653600522457</v>
      </c>
      <c r="V43" s="130">
        <v>4.14629911814172</v>
      </c>
      <c r="W43" s="130">
        <v>3.91761893880631</v>
      </c>
      <c r="X43" s="130">
        <v>3.77495502223735</v>
      </c>
      <c r="Y43" s="130">
        <v>3.70519149730026</v>
      </c>
      <c r="Z43" s="130">
        <v>3.3929878670607</v>
      </c>
      <c r="AA43" s="130">
        <v>3.59869039800975</v>
      </c>
      <c r="AB43" s="130">
        <v>3.54229033652183</v>
      </c>
      <c r="AC43" s="130">
        <v>2.98232614540466</v>
      </c>
      <c r="AD43" s="130">
        <v>2.80503480419737</v>
      </c>
      <c r="AE43" s="130">
        <v>2.80822948706593</v>
      </c>
      <c r="AF43" s="130">
        <v>2.13388503446028</v>
      </c>
      <c r="AG43" s="130">
        <v>2.58503028341344</v>
      </c>
      <c r="AH43" s="130">
        <v>2.65269211254397</v>
      </c>
      <c r="AI43" s="130">
        <v>2.60338243794702</v>
      </c>
      <c r="AJ43" s="130">
        <v>2.15668227398427</v>
      </c>
      <c r="AK43" s="130">
        <v>1.94397731626791</v>
      </c>
      <c r="AL43" s="130">
        <v>1.99013977308459</v>
      </c>
      <c r="AM43" s="130">
        <v>1.90210362378741</v>
      </c>
      <c r="AN43" s="130">
        <v>1.89140654883852</v>
      </c>
      <c r="AO43" s="130">
        <v>2.17255393607102</v>
      </c>
      <c r="AP43" s="130">
        <v>2.099413720621799</v>
      </c>
      <c r="AQ43" s="130">
        <v>1.96931011091416</v>
      </c>
      <c r="AR43" s="130">
        <v>1.53002956125872</v>
      </c>
      <c r="AS43" s="130">
        <v>1.657504681400931</v>
      </c>
      <c r="AT43" s="138">
        <v>1.712666783015134</v>
      </c>
      <c r="AU43" s="138">
        <v>1.7378792339281044</v>
      </c>
      <c r="AV43" s="138">
        <v>1.679232116749788</v>
      </c>
      <c r="AW43" s="138">
        <v>1.5631724076599505</v>
      </c>
      <c r="AX43" s="138">
        <v>1.5232372703734023</v>
      </c>
      <c r="AY43" s="138">
        <v>1.6768439160236985</v>
      </c>
      <c r="AZ43" s="138">
        <v>1.519591964243244</v>
      </c>
      <c r="BA43" s="138">
        <v>1.5696302092198071</v>
      </c>
      <c r="BB43" s="138">
        <v>1.5049820307084218</v>
      </c>
      <c r="BC43" s="138">
        <v>1.5931232379212754</v>
      </c>
      <c r="BD43" s="138">
        <v>1.4095560479016123</v>
      </c>
      <c r="BE43" s="138">
        <v>1.5451408591130618</v>
      </c>
      <c r="BF43" s="138">
        <v>1.5766843302215474</v>
      </c>
      <c r="BG43" s="138">
        <v>1.6720708892539158</v>
      </c>
      <c r="BH43" s="138">
        <v>1.9048611905322026</v>
      </c>
      <c r="BI43" s="138">
        <v>1.8570641737700608</v>
      </c>
      <c r="BJ43" s="138">
        <v>2.0093413239175013</v>
      </c>
      <c r="BL43" s="146"/>
      <c r="BM43" s="146"/>
    </row>
    <row r="44" spans="1:65" ht="12">
      <c r="A44" s="147" t="s">
        <v>391</v>
      </c>
      <c r="B44" s="147" t="s">
        <v>392</v>
      </c>
      <c r="C44" s="133">
        <v>1419231172</v>
      </c>
      <c r="D44" s="133">
        <v>1495322670</v>
      </c>
      <c r="E44" s="133">
        <v>1556990933</v>
      </c>
      <c r="F44" s="133">
        <v>1537205294</v>
      </c>
      <c r="G44" s="133">
        <v>553184591</v>
      </c>
      <c r="H44" s="133">
        <v>583155944</v>
      </c>
      <c r="I44" s="133">
        <v>553990069</v>
      </c>
      <c r="J44" s="133">
        <v>425044479</v>
      </c>
      <c r="K44" s="133">
        <v>442793904</v>
      </c>
      <c r="L44" s="133">
        <v>430491873</v>
      </c>
      <c r="M44" s="133">
        <v>460840837</v>
      </c>
      <c r="N44" s="133">
        <v>458689863</v>
      </c>
      <c r="O44" s="133">
        <v>446783136</v>
      </c>
      <c r="P44" s="133">
        <v>401409323</v>
      </c>
      <c r="Q44" s="133">
        <v>426755870</v>
      </c>
      <c r="R44" s="133">
        <v>390305368</v>
      </c>
      <c r="S44" s="133">
        <v>406487413</v>
      </c>
      <c r="T44" s="133">
        <v>418846657</v>
      </c>
      <c r="U44" s="133">
        <v>374543379</v>
      </c>
      <c r="V44" s="133">
        <v>397891884</v>
      </c>
      <c r="W44" s="133">
        <v>381232031</v>
      </c>
      <c r="X44" s="133">
        <v>385108251</v>
      </c>
      <c r="Y44" s="133">
        <v>392965093</v>
      </c>
      <c r="Z44" s="133">
        <v>372103598</v>
      </c>
      <c r="AA44" s="133">
        <v>425870353</v>
      </c>
      <c r="AB44" s="133">
        <v>420436451</v>
      </c>
      <c r="AC44" s="133">
        <v>353913684</v>
      </c>
      <c r="AD44" s="133">
        <v>336569784</v>
      </c>
      <c r="AE44" s="133">
        <v>336739397</v>
      </c>
      <c r="AF44" s="133">
        <v>266819728</v>
      </c>
      <c r="AG44" s="133">
        <v>370954037</v>
      </c>
      <c r="AH44" s="133">
        <v>412592100</v>
      </c>
      <c r="AI44" s="133">
        <v>406628903</v>
      </c>
      <c r="AJ44" s="133">
        <v>330306785</v>
      </c>
      <c r="AK44" s="133">
        <v>301126726</v>
      </c>
      <c r="AL44" s="133">
        <v>308686859</v>
      </c>
      <c r="AM44" s="133">
        <v>290033737</v>
      </c>
      <c r="AN44" s="133">
        <v>293797514</v>
      </c>
      <c r="AO44" s="133">
        <v>302049085</v>
      </c>
      <c r="AP44" s="133">
        <v>285321062</v>
      </c>
      <c r="AQ44" s="133">
        <v>262042068</v>
      </c>
      <c r="AR44" s="133">
        <v>206280635</v>
      </c>
      <c r="AS44" s="133">
        <v>218691924</v>
      </c>
      <c r="AT44" s="133">
        <v>235680577</v>
      </c>
      <c r="AU44" s="133">
        <v>224359394</v>
      </c>
      <c r="AV44" s="133">
        <v>220209278</v>
      </c>
      <c r="AW44" s="133">
        <v>208262519</v>
      </c>
      <c r="AX44" s="133">
        <v>203893891</v>
      </c>
      <c r="AY44" s="133">
        <v>255826193</v>
      </c>
      <c r="AZ44" s="133">
        <v>227756518</v>
      </c>
      <c r="BA44" s="133">
        <v>240253923</v>
      </c>
      <c r="BB44" s="133">
        <v>237109897.37584</v>
      </c>
      <c r="BC44" s="133">
        <v>251088738</v>
      </c>
      <c r="BD44" s="133">
        <v>235798089.96013</v>
      </c>
      <c r="BE44" s="133">
        <v>278802607.81939</v>
      </c>
      <c r="BF44" s="133">
        <v>317797254.69122005</v>
      </c>
      <c r="BG44" s="133">
        <v>341192057.54155004</v>
      </c>
      <c r="BH44" s="133">
        <v>404816822.83586997</v>
      </c>
      <c r="BI44" s="133">
        <v>413249493.51495004</v>
      </c>
      <c r="BJ44" s="133">
        <v>486378521.86165994</v>
      </c>
      <c r="BL44" s="146"/>
      <c r="BM44" s="146"/>
    </row>
    <row r="45" spans="1:65" ht="12">
      <c r="A45" s="148" t="s">
        <v>393</v>
      </c>
      <c r="B45" s="149" t="s">
        <v>359</v>
      </c>
      <c r="C45" s="133">
        <v>8861484891</v>
      </c>
      <c r="D45" s="133">
        <v>8936436146</v>
      </c>
      <c r="E45" s="133">
        <v>9094005787</v>
      </c>
      <c r="F45" s="133">
        <v>9244542840</v>
      </c>
      <c r="G45" s="133">
        <v>7626821507</v>
      </c>
      <c r="H45" s="133">
        <v>7600731967</v>
      </c>
      <c r="I45" s="133">
        <v>7542958047</v>
      </c>
      <c r="J45" s="133">
        <v>7114491082</v>
      </c>
      <c r="K45" s="133">
        <v>7196076588</v>
      </c>
      <c r="L45" s="133">
        <v>7163240300</v>
      </c>
      <c r="M45" s="133">
        <v>7332877533</v>
      </c>
      <c r="N45" s="133">
        <v>7421227592</v>
      </c>
      <c r="O45" s="133">
        <v>7485926536</v>
      </c>
      <c r="P45" s="133">
        <v>7679847992</v>
      </c>
      <c r="Q45" s="133">
        <v>8034506849</v>
      </c>
      <c r="R45" s="133">
        <v>8382403629</v>
      </c>
      <c r="S45" s="133">
        <v>8524060216</v>
      </c>
      <c r="T45" s="133">
        <v>8887681099</v>
      </c>
      <c r="U45" s="133">
        <v>9120664680</v>
      </c>
      <c r="V45" s="133">
        <v>9596314030</v>
      </c>
      <c r="W45" s="133">
        <v>9731217787</v>
      </c>
      <c r="X45" s="133">
        <v>10201664622</v>
      </c>
      <c r="Y45" s="133">
        <v>10605797117</v>
      </c>
      <c r="Z45" s="133">
        <v>10966841397</v>
      </c>
      <c r="AA45" s="133">
        <v>11834036994</v>
      </c>
      <c r="AB45" s="133">
        <v>11869056770</v>
      </c>
      <c r="AC45" s="133">
        <v>11867034883</v>
      </c>
      <c r="AD45" s="133">
        <v>11998773901</v>
      </c>
      <c r="AE45" s="133">
        <v>11991163776</v>
      </c>
      <c r="AF45" s="133">
        <v>12503941107</v>
      </c>
      <c r="AG45" s="133">
        <v>14350084770</v>
      </c>
      <c r="AH45" s="133">
        <v>15553712323</v>
      </c>
      <c r="AI45" s="133">
        <v>15619253517</v>
      </c>
      <c r="AJ45" s="133">
        <v>15315505162</v>
      </c>
      <c r="AK45" s="133">
        <v>15490238671</v>
      </c>
      <c r="AL45" s="133">
        <v>15510813018</v>
      </c>
      <c r="AM45" s="133">
        <v>15248051335</v>
      </c>
      <c r="AN45" s="133">
        <v>15533282053</v>
      </c>
      <c r="AO45" s="133">
        <v>13902949887</v>
      </c>
      <c r="AP45" s="133">
        <v>13590511446</v>
      </c>
      <c r="AQ45" s="133">
        <v>13306287646</v>
      </c>
      <c r="AR45" s="133">
        <v>13482133955</v>
      </c>
      <c r="AS45" s="133">
        <v>13194045631</v>
      </c>
      <c r="AT45" s="133">
        <v>13761029252</v>
      </c>
      <c r="AU45" s="133">
        <v>13040907716</v>
      </c>
      <c r="AV45" s="133">
        <v>13642494073</v>
      </c>
      <c r="AW45" s="133">
        <v>14252081881</v>
      </c>
      <c r="AX45" s="133">
        <v>14738200007</v>
      </c>
      <c r="AY45" s="133">
        <v>15256410603</v>
      </c>
      <c r="AZ45" s="133">
        <v>14988004896</v>
      </c>
      <c r="BA45" s="133">
        <v>15306402845</v>
      </c>
      <c r="BB45" s="133">
        <v>15754998567.2738</v>
      </c>
      <c r="BC45" s="133">
        <v>15760785608</v>
      </c>
      <c r="BD45" s="133">
        <v>16728535932.371016</v>
      </c>
      <c r="BE45" s="133">
        <v>18043831161.09088</v>
      </c>
      <c r="BF45" s="133">
        <v>20156048271.664173</v>
      </c>
      <c r="BG45" s="133">
        <v>20405358393.255157</v>
      </c>
      <c r="BH45" s="133">
        <v>21251775449.462933</v>
      </c>
      <c r="BI45" s="133">
        <v>22252838612.249165</v>
      </c>
      <c r="BJ45" s="133">
        <v>24205868663.139557</v>
      </c>
      <c r="BL45" s="146"/>
      <c r="BM45" s="146"/>
    </row>
    <row r="46" spans="1:65" ht="12">
      <c r="A46" s="150" t="s">
        <v>394</v>
      </c>
      <c r="B46" s="151" t="s">
        <v>395</v>
      </c>
      <c r="C46" s="130">
        <v>1.31127174981048</v>
      </c>
      <c r="D46" s="130">
        <v>1.51228360847624</v>
      </c>
      <c r="E46" s="130">
        <v>1.07496995270942</v>
      </c>
      <c r="F46" s="130">
        <v>0.225402376075479</v>
      </c>
      <c r="G46" s="130">
        <v>-1.20607992968051</v>
      </c>
      <c r="H46" s="130">
        <v>-12.602911528803</v>
      </c>
      <c r="I46" s="130">
        <v>-10.2769988861823</v>
      </c>
      <c r="J46" s="130">
        <v>-6.99035896672853</v>
      </c>
      <c r="K46" s="130">
        <v>12.8128560046211</v>
      </c>
      <c r="L46" s="130">
        <v>7.94325625573527</v>
      </c>
      <c r="M46" s="130">
        <v>5.42297414240238</v>
      </c>
      <c r="N46" s="130">
        <v>2.72539654556176</v>
      </c>
      <c r="O46" s="130">
        <v>0.194620448796313</v>
      </c>
      <c r="P46" s="130">
        <v>0.599263941328274</v>
      </c>
      <c r="Q46" s="130">
        <v>0.776696431736078</v>
      </c>
      <c r="R46" s="130">
        <v>1.27961040285365</v>
      </c>
      <c r="S46" s="130">
        <v>1.63892318970902</v>
      </c>
      <c r="T46" s="130">
        <v>1.80326201707581</v>
      </c>
      <c r="U46" s="130">
        <v>1.96909962241176</v>
      </c>
      <c r="V46" s="130">
        <v>1.91326953751804</v>
      </c>
      <c r="W46" s="130">
        <v>1.9130799538069</v>
      </c>
      <c r="X46" s="130">
        <v>1.88743576652151</v>
      </c>
      <c r="Y46" s="130">
        <v>2.08810875600286</v>
      </c>
      <c r="Z46" s="130">
        <v>2.17709067240578</v>
      </c>
      <c r="AA46" s="130">
        <v>0.103198068066784</v>
      </c>
      <c r="AB46" s="130">
        <v>1.2217094568693</v>
      </c>
      <c r="AC46" s="130">
        <v>1.67912701699513</v>
      </c>
      <c r="AD46" s="130">
        <v>2.87724035175137</v>
      </c>
      <c r="AE46" s="130">
        <v>2.33177705959937</v>
      </c>
      <c r="AF46" s="130">
        <v>0.968218175195466</v>
      </c>
      <c r="AG46" s="130">
        <v>1.50926366116921</v>
      </c>
      <c r="AH46" s="130">
        <v>1.64974554842513</v>
      </c>
      <c r="AI46" s="130">
        <v>1.89824838901978</v>
      </c>
      <c r="AJ46" s="130">
        <v>2.01898757723452</v>
      </c>
      <c r="AK46" s="130">
        <v>2.066390219855</v>
      </c>
      <c r="AL46" s="130">
        <v>1.94488641481986</v>
      </c>
      <c r="AM46" s="130">
        <v>1.53685765822089</v>
      </c>
      <c r="AN46" s="130">
        <v>1.92967896506104</v>
      </c>
      <c r="AO46" s="130">
        <v>-0.388148071168274</v>
      </c>
      <c r="AP46" s="130">
        <v>0.1490579002151315</v>
      </c>
      <c r="AQ46" s="130">
        <v>3.6485912358004</v>
      </c>
      <c r="AR46" s="130">
        <v>3.25606025207383</v>
      </c>
      <c r="AS46" s="130">
        <v>3.309974236522306</v>
      </c>
      <c r="AT46" s="138">
        <v>3.160209525526997</v>
      </c>
      <c r="AU46" s="138">
        <v>0.5639229837909355</v>
      </c>
      <c r="AV46" s="138">
        <v>2.6538744841913613</v>
      </c>
      <c r="AW46" s="138">
        <v>3.158279691905748</v>
      </c>
      <c r="AX46" s="138">
        <v>3.8018546593467364</v>
      </c>
      <c r="AY46" s="138">
        <v>4.180146185862396</v>
      </c>
      <c r="AZ46" s="138">
        <v>3.0812162208455107</v>
      </c>
      <c r="BA46" s="138">
        <v>3.0696474267456324</v>
      </c>
      <c r="BB46" s="138">
        <v>2.9456656582712117</v>
      </c>
      <c r="BC46" s="138">
        <v>3.8960117783976136</v>
      </c>
      <c r="BD46" s="138">
        <v>4.231276426178916</v>
      </c>
      <c r="BE46" s="138">
        <v>3.974370171826304</v>
      </c>
      <c r="BF46" s="138">
        <v>3.956732266847863</v>
      </c>
      <c r="BG46" s="138">
        <v>4.4247688454415695</v>
      </c>
      <c r="BH46" s="138">
        <v>2.398007283836996</v>
      </c>
      <c r="BI46" s="138">
        <v>3.447452295729825</v>
      </c>
      <c r="BJ46" s="138">
        <v>3.87623761207322</v>
      </c>
      <c r="BL46" s="146"/>
      <c r="BM46" s="146"/>
    </row>
    <row r="47" spans="1:65" ht="12">
      <c r="A47" s="152" t="s">
        <v>396</v>
      </c>
      <c r="B47" s="152" t="s">
        <v>397</v>
      </c>
      <c r="C47" s="133">
        <v>154065772</v>
      </c>
      <c r="D47" s="133">
        <v>179821492</v>
      </c>
      <c r="E47" s="133">
        <v>129459836</v>
      </c>
      <c r="F47" s="133">
        <v>27076245</v>
      </c>
      <c r="G47" s="133">
        <v>-133833000</v>
      </c>
      <c r="H47" s="133">
        <v>-1334926366</v>
      </c>
      <c r="I47" s="133">
        <v>-1071864498.66667</v>
      </c>
      <c r="J47" s="133">
        <v>-717278599</v>
      </c>
      <c r="K47" s="133">
        <v>1254853256</v>
      </c>
      <c r="L47" s="133">
        <v>785854692</v>
      </c>
      <c r="M47" s="133">
        <v>537653264</v>
      </c>
      <c r="N47" s="133">
        <v>270876848</v>
      </c>
      <c r="O47" s="133">
        <v>19859124</v>
      </c>
      <c r="P47" s="133">
        <v>62239068</v>
      </c>
      <c r="Q47" s="133">
        <v>82496933.3333333</v>
      </c>
      <c r="R47" s="133">
        <v>137397919</v>
      </c>
      <c r="S47" s="133">
        <v>188987508</v>
      </c>
      <c r="T47" s="133">
        <v>210940524</v>
      </c>
      <c r="U47" s="133">
        <v>231857142.666667</v>
      </c>
      <c r="V47" s="133">
        <v>227528384</v>
      </c>
      <c r="W47" s="133">
        <v>243916648</v>
      </c>
      <c r="X47" s="133">
        <v>244988948</v>
      </c>
      <c r="Y47" s="133">
        <v>274419614.666667</v>
      </c>
      <c r="Z47" s="133">
        <v>289609023</v>
      </c>
      <c r="AA47" s="133">
        <v>15103804</v>
      </c>
      <c r="AB47" s="133">
        <v>183782032</v>
      </c>
      <c r="AC47" s="133">
        <v>256925870.666667</v>
      </c>
      <c r="AD47" s="133">
        <v>448782014</v>
      </c>
      <c r="AE47" s="133">
        <v>388470084</v>
      </c>
      <c r="AF47" s="133">
        <v>164320026</v>
      </c>
      <c r="AG47" s="133">
        <v>271530425.333333</v>
      </c>
      <c r="AH47" s="133">
        <v>315906291</v>
      </c>
      <c r="AI47" s="133">
        <v>452963280</v>
      </c>
      <c r="AJ47" s="133">
        <v>485565362</v>
      </c>
      <c r="AK47" s="133">
        <v>502403630.666667</v>
      </c>
      <c r="AL47" s="133">
        <v>477700081</v>
      </c>
      <c r="AM47" s="133">
        <v>388826424</v>
      </c>
      <c r="AN47" s="133">
        <v>487191236</v>
      </c>
      <c r="AO47" s="133">
        <v>-97216865.3333333</v>
      </c>
      <c r="AP47" s="133">
        <v>37068693</v>
      </c>
      <c r="AQ47" s="133">
        <v>874322248</v>
      </c>
      <c r="AR47" s="133">
        <v>783430282</v>
      </c>
      <c r="AS47" s="133">
        <v>800359345.3333334</v>
      </c>
      <c r="AT47" s="133">
        <v>770869407</v>
      </c>
      <c r="AU47" s="133">
        <v>140107808</v>
      </c>
      <c r="AV47" s="133">
        <v>659147872</v>
      </c>
      <c r="AW47" s="133">
        <v>787207945.3333334</v>
      </c>
      <c r="AX47" s="133">
        <v>951483675</v>
      </c>
      <c r="AY47" s="133">
        <v>1198204892</v>
      </c>
      <c r="AZ47" s="133">
        <v>880791722</v>
      </c>
      <c r="BA47" s="133">
        <v>917906968</v>
      </c>
      <c r="BB47" s="133">
        <v>918212808</v>
      </c>
      <c r="BC47" s="133">
        <v>1263326968</v>
      </c>
      <c r="BD47" s="133">
        <v>1473599278</v>
      </c>
      <c r="BE47" s="133">
        <v>1413405656</v>
      </c>
      <c r="BF47" s="133">
        <v>1488602720</v>
      </c>
      <c r="BG47" s="133">
        <v>1671240448</v>
      </c>
      <c r="BH47" s="133">
        <v>940683760</v>
      </c>
      <c r="BI47" s="133">
        <v>1438385584</v>
      </c>
      <c r="BJ47" s="133">
        <v>1727341726</v>
      </c>
      <c r="BL47" s="146"/>
      <c r="BM47" s="146"/>
    </row>
    <row r="48" spans="1:65" ht="12">
      <c r="A48" s="153" t="s">
        <v>398</v>
      </c>
      <c r="B48" s="153" t="s">
        <v>399</v>
      </c>
      <c r="C48" s="133">
        <v>11749339679</v>
      </c>
      <c r="D48" s="133">
        <v>11890725456</v>
      </c>
      <c r="E48" s="133">
        <v>12043112058.5</v>
      </c>
      <c r="F48" s="133">
        <v>12012404426</v>
      </c>
      <c r="G48" s="133">
        <v>11096528240.5</v>
      </c>
      <c r="H48" s="133">
        <v>10592206118</v>
      </c>
      <c r="I48" s="133">
        <v>10429742287</v>
      </c>
      <c r="J48" s="133">
        <v>10260969464</v>
      </c>
      <c r="K48" s="133">
        <v>9793704507</v>
      </c>
      <c r="L48" s="133">
        <v>9893356914.33333</v>
      </c>
      <c r="M48" s="133">
        <v>9914361564</v>
      </c>
      <c r="N48" s="133">
        <v>9938988454.4</v>
      </c>
      <c r="O48" s="133">
        <v>10204027440.5</v>
      </c>
      <c r="P48" s="133">
        <v>10385919076.3333</v>
      </c>
      <c r="Q48" s="133">
        <v>10621515686.5</v>
      </c>
      <c r="R48" s="133">
        <v>10737480618.6</v>
      </c>
      <c r="S48" s="133">
        <v>11531199826</v>
      </c>
      <c r="T48" s="133">
        <v>11697719022.6667</v>
      </c>
      <c r="U48" s="133">
        <v>11774779702.75</v>
      </c>
      <c r="V48" s="133">
        <v>11892123903</v>
      </c>
      <c r="W48" s="133">
        <v>12749945318</v>
      </c>
      <c r="X48" s="133">
        <v>12979988635.6667</v>
      </c>
      <c r="Y48" s="133">
        <v>13142017334</v>
      </c>
      <c r="Z48" s="133">
        <v>13302570566.8</v>
      </c>
      <c r="AA48" s="133">
        <v>14635742977.5</v>
      </c>
      <c r="AB48" s="133">
        <v>15043022788</v>
      </c>
      <c r="AC48" s="133">
        <v>15301157569.75</v>
      </c>
      <c r="AD48" s="133">
        <v>15597654666.8</v>
      </c>
      <c r="AE48" s="133">
        <v>16659829566.5</v>
      </c>
      <c r="AF48" s="133">
        <v>16971384158</v>
      </c>
      <c r="AG48" s="133">
        <v>17990920494.5</v>
      </c>
      <c r="AH48" s="133">
        <v>19148788811.8</v>
      </c>
      <c r="AI48" s="133">
        <v>23862171179.5</v>
      </c>
      <c r="AJ48" s="133">
        <v>24049943024.6667</v>
      </c>
      <c r="AK48" s="133">
        <v>24313105329.25</v>
      </c>
      <c r="AL48" s="133">
        <v>24561849852</v>
      </c>
      <c r="AM48" s="133">
        <v>25300093468</v>
      </c>
      <c r="AN48" s="133">
        <v>25247268837</v>
      </c>
      <c r="AO48" s="133">
        <v>25046334776.5</v>
      </c>
      <c r="AP48" s="133">
        <v>24868653688.6</v>
      </c>
      <c r="AQ48" s="133">
        <v>23963283127.5</v>
      </c>
      <c r="AR48" s="133">
        <v>24060681355.6667</v>
      </c>
      <c r="AS48" s="133">
        <v>24180228852</v>
      </c>
      <c r="AT48" s="133">
        <v>24392984097.2</v>
      </c>
      <c r="AU48" s="133">
        <v>24910679939</v>
      </c>
      <c r="AV48" s="133">
        <v>25057110789</v>
      </c>
      <c r="AW48" s="133">
        <v>25322406603</v>
      </c>
      <c r="AX48" s="133">
        <v>26785930337</v>
      </c>
      <c r="AY48" s="133">
        <v>28664186340</v>
      </c>
      <c r="AZ48" s="133">
        <v>28585845941</v>
      </c>
      <c r="BA48" s="133">
        <v>29902683937</v>
      </c>
      <c r="BB48" s="133">
        <v>31171657429</v>
      </c>
      <c r="BC48" s="133">
        <v>32426158848</v>
      </c>
      <c r="BD48" s="133">
        <v>34826353317</v>
      </c>
      <c r="BE48" s="133">
        <v>35563009858</v>
      </c>
      <c r="BF48" s="133">
        <v>37622022912</v>
      </c>
      <c r="BG48" s="133">
        <v>37770118765</v>
      </c>
      <c r="BH48" s="133">
        <v>39227727386</v>
      </c>
      <c r="BI48" s="133">
        <v>41723146852</v>
      </c>
      <c r="BJ48" s="133">
        <v>44562328187</v>
      </c>
      <c r="BL48" s="146"/>
      <c r="BM48" s="146"/>
    </row>
    <row r="49" spans="1:65" ht="12">
      <c r="A49" s="150" t="s">
        <v>400</v>
      </c>
      <c r="B49" s="151" t="s">
        <v>401</v>
      </c>
      <c r="C49" s="130">
        <v>10.6726402912723</v>
      </c>
      <c r="D49" s="130">
        <v>12.2183193394192</v>
      </c>
      <c r="E49" s="130">
        <v>8.72544533733011</v>
      </c>
      <c r="F49" s="130">
        <v>1.83259533768333</v>
      </c>
      <c r="G49" s="130">
        <v>-10.8268344184399</v>
      </c>
      <c r="H49" s="130">
        <v>-134.12164282885</v>
      </c>
      <c r="I49" s="130">
        <v>-126.660963350967</v>
      </c>
      <c r="J49" s="130">
        <v>-92.448214476911</v>
      </c>
      <c r="K49" s="130">
        <v>165.276897080553</v>
      </c>
      <c r="L49" s="130">
        <v>89.5236528358625</v>
      </c>
      <c r="M49" s="130">
        <v>57.1014936579154</v>
      </c>
      <c r="N49" s="130">
        <v>27.6336962744782</v>
      </c>
      <c r="O49" s="130">
        <v>1.7700884634981</v>
      </c>
      <c r="P49" s="130">
        <v>5.31723586011504</v>
      </c>
      <c r="Q49" s="130">
        <v>6.52200948049821</v>
      </c>
      <c r="R49" s="130">
        <v>10.4032140654234</v>
      </c>
      <c r="S49" s="130">
        <v>12.0288528968659</v>
      </c>
      <c r="T49" s="130">
        <v>13.2738569141174</v>
      </c>
      <c r="U49" s="130">
        <v>14.3183335484988</v>
      </c>
      <c r="V49" s="130">
        <v>13.7518267943014</v>
      </c>
      <c r="W49" s="130">
        <v>13.4188868074469</v>
      </c>
      <c r="X49" s="130">
        <v>13.8320049698516</v>
      </c>
      <c r="Y49" s="130">
        <v>15.5650154531125</v>
      </c>
      <c r="Z49" s="130">
        <v>16.2843585504201</v>
      </c>
      <c r="AA49" s="130">
        <v>0.820144891780578</v>
      </c>
      <c r="AB49" s="130">
        <v>9.90801657545153</v>
      </c>
      <c r="AC49" s="130">
        <v>13.7627882067408</v>
      </c>
      <c r="AD49" s="130">
        <v>22.9918922217851</v>
      </c>
      <c r="AE49" s="130">
        <v>16.811987107025</v>
      </c>
      <c r="AF49" s="130">
        <v>7.12946994905679</v>
      </c>
      <c r="AG49" s="130">
        <v>11.6730695751113</v>
      </c>
      <c r="AH49" s="130">
        <v>13.3920342434043</v>
      </c>
      <c r="AI49" s="130">
        <v>17.8800242638572</v>
      </c>
      <c r="AJ49" s="130">
        <v>18.9036851786932</v>
      </c>
      <c r="AK49" s="130">
        <v>19.1931506776311</v>
      </c>
      <c r="AL49" s="130">
        <v>17.9437143755901</v>
      </c>
      <c r="AM49" s="130">
        <v>13.4403985308422</v>
      </c>
      <c r="AN49" s="130">
        <v>16.6487212773079</v>
      </c>
      <c r="AO49" s="130">
        <v>-3.3375072463833</v>
      </c>
      <c r="AP49" s="130">
        <v>1.262460447067422</v>
      </c>
      <c r="AQ49" s="130">
        <v>28.6324457543746</v>
      </c>
      <c r="AR49" s="130">
        <v>25.680640065835</v>
      </c>
      <c r="AS49" s="130">
        <v>26.539670818057115</v>
      </c>
      <c r="AT49" s="138">
        <v>25.55155406883585</v>
      </c>
      <c r="AU49" s="138">
        <v>4.607109161701472</v>
      </c>
      <c r="AV49" s="138">
        <v>21.46926384254605</v>
      </c>
      <c r="AW49" s="138">
        <v>25.179691744099536</v>
      </c>
      <c r="AX49" s="138">
        <v>29.489090233731513</v>
      </c>
      <c r="AY49" s="138">
        <v>32.085242172403525</v>
      </c>
      <c r="AZ49" s="138">
        <v>23.043445888336667</v>
      </c>
      <c r="BA49" s="138">
        <v>24.8455282421592</v>
      </c>
      <c r="BB49" s="138">
        <v>23.219405463702923</v>
      </c>
      <c r="BC49" s="138">
        <v>31.176266126254976</v>
      </c>
      <c r="BD49" s="138">
        <v>35.55310301539542</v>
      </c>
      <c r="BE49" s="138">
        <v>32.49769249027625</v>
      </c>
      <c r="BF49" s="138">
        <v>32.825155097747526</v>
      </c>
      <c r="BG49" s="138">
        <v>36.08934906845317</v>
      </c>
      <c r="BH49" s="138">
        <v>20.78866862317913</v>
      </c>
      <c r="BI49" s="138">
        <v>29.063931884105372</v>
      </c>
      <c r="BJ49" s="138">
        <v>33.04215573695034</v>
      </c>
      <c r="BL49" s="146"/>
      <c r="BM49" s="146"/>
    </row>
    <row r="50" spans="1:65" ht="12">
      <c r="A50" s="152" t="s">
        <v>402</v>
      </c>
      <c r="B50" s="152" t="s">
        <v>397</v>
      </c>
      <c r="C50" s="133">
        <v>154065772</v>
      </c>
      <c r="D50" s="133">
        <v>179821492</v>
      </c>
      <c r="E50" s="133">
        <v>129459836</v>
      </c>
      <c r="F50" s="133">
        <v>27076245</v>
      </c>
      <c r="G50" s="133">
        <v>-133833000</v>
      </c>
      <c r="H50" s="133">
        <v>-1334926366</v>
      </c>
      <c r="I50" s="133">
        <v>-1071864498.66667</v>
      </c>
      <c r="J50" s="133">
        <v>-717278599</v>
      </c>
      <c r="K50" s="133">
        <v>1254853256</v>
      </c>
      <c r="L50" s="133">
        <v>785854692</v>
      </c>
      <c r="M50" s="133">
        <v>537653264</v>
      </c>
      <c r="N50" s="133">
        <v>270876848</v>
      </c>
      <c r="O50" s="133">
        <v>19859124</v>
      </c>
      <c r="P50" s="133">
        <v>62239068</v>
      </c>
      <c r="Q50" s="133">
        <v>82496933.3333333</v>
      </c>
      <c r="R50" s="133">
        <v>137397919</v>
      </c>
      <c r="S50" s="133">
        <v>188987508</v>
      </c>
      <c r="T50" s="133">
        <v>210940524</v>
      </c>
      <c r="U50" s="133">
        <v>231857142.666667</v>
      </c>
      <c r="V50" s="133">
        <v>227528384</v>
      </c>
      <c r="W50" s="133">
        <v>243916648</v>
      </c>
      <c r="X50" s="133">
        <v>244988948</v>
      </c>
      <c r="Y50" s="133">
        <v>274419614.666667</v>
      </c>
      <c r="Z50" s="133">
        <v>289609023</v>
      </c>
      <c r="AA50" s="133">
        <v>15103804</v>
      </c>
      <c r="AB50" s="133">
        <v>183782032</v>
      </c>
      <c r="AC50" s="133">
        <v>256925870.666667</v>
      </c>
      <c r="AD50" s="133">
        <v>448782014</v>
      </c>
      <c r="AE50" s="133">
        <v>388470084</v>
      </c>
      <c r="AF50" s="133">
        <v>164320026</v>
      </c>
      <c r="AG50" s="133">
        <v>271530425.333333</v>
      </c>
      <c r="AH50" s="133">
        <v>315906291</v>
      </c>
      <c r="AI50" s="133">
        <v>452963280</v>
      </c>
      <c r="AJ50" s="133">
        <v>485565362</v>
      </c>
      <c r="AK50" s="133">
        <v>502403630.666667</v>
      </c>
      <c r="AL50" s="133">
        <v>477700081</v>
      </c>
      <c r="AM50" s="133">
        <v>388826424</v>
      </c>
      <c r="AN50" s="133">
        <v>487191236</v>
      </c>
      <c r="AO50" s="133">
        <v>-97216865.3333333</v>
      </c>
      <c r="AP50" s="133">
        <v>37068693</v>
      </c>
      <c r="AQ50" s="133">
        <v>874322248</v>
      </c>
      <c r="AR50" s="133">
        <v>783430282</v>
      </c>
      <c r="AS50" s="133">
        <v>800359345.3333334</v>
      </c>
      <c r="AT50" s="133">
        <v>770869407</v>
      </c>
      <c r="AU50" s="133">
        <v>140107808</v>
      </c>
      <c r="AV50" s="133">
        <v>659147872</v>
      </c>
      <c r="AW50" s="133">
        <v>787207945.3333334</v>
      </c>
      <c r="AX50" s="133">
        <v>951483675</v>
      </c>
      <c r="AY50" s="133">
        <v>1198204892</v>
      </c>
      <c r="AZ50" s="133">
        <v>880791722</v>
      </c>
      <c r="BA50" s="133">
        <v>917906968</v>
      </c>
      <c r="BB50" s="133">
        <v>918212808</v>
      </c>
      <c r="BC50" s="133">
        <v>1263326968</v>
      </c>
      <c r="BD50" s="133">
        <v>1473599278</v>
      </c>
      <c r="BE50" s="133">
        <v>1413405656</v>
      </c>
      <c r="BF50" s="133">
        <v>1488602720</v>
      </c>
      <c r="BG50" s="133">
        <v>1671240448</v>
      </c>
      <c r="BH50" s="133">
        <v>940683760</v>
      </c>
      <c r="BI50" s="133">
        <v>1438385584</v>
      </c>
      <c r="BJ50" s="133">
        <v>1727341726</v>
      </c>
      <c r="BL50" s="146"/>
      <c r="BM50" s="146"/>
    </row>
    <row r="51" spans="1:65" ht="12">
      <c r="A51" s="153" t="s">
        <v>403</v>
      </c>
      <c r="B51" s="153" t="s">
        <v>353</v>
      </c>
      <c r="C51" s="133">
        <v>1443558180.5</v>
      </c>
      <c r="D51" s="133">
        <v>1471736717.66667</v>
      </c>
      <c r="E51" s="133">
        <v>1483704624.75</v>
      </c>
      <c r="F51" s="133">
        <v>1477480840.6</v>
      </c>
      <c r="G51" s="133">
        <v>1236123088.5</v>
      </c>
      <c r="H51" s="133">
        <v>995310181</v>
      </c>
      <c r="I51" s="133">
        <v>846246918</v>
      </c>
      <c r="J51" s="133">
        <v>775870689.4</v>
      </c>
      <c r="K51" s="133">
        <v>759242990.5</v>
      </c>
      <c r="L51" s="133">
        <v>877817947.666667</v>
      </c>
      <c r="M51" s="133">
        <v>941574781.25</v>
      </c>
      <c r="N51" s="133">
        <v>980241098.8</v>
      </c>
      <c r="O51" s="133">
        <v>1121928333.5</v>
      </c>
      <c r="P51" s="133">
        <v>1170515464</v>
      </c>
      <c r="Q51" s="133">
        <v>1264900543</v>
      </c>
      <c r="R51" s="133">
        <v>1320725673.2</v>
      </c>
      <c r="S51" s="133">
        <v>1571118290.5</v>
      </c>
      <c r="T51" s="133">
        <v>1589142668.66667</v>
      </c>
      <c r="U51" s="133">
        <v>1619302566.75</v>
      </c>
      <c r="V51" s="133">
        <v>1654532066.2</v>
      </c>
      <c r="W51" s="133">
        <v>1817711495</v>
      </c>
      <c r="X51" s="133">
        <v>1771174522.66667</v>
      </c>
      <c r="Y51" s="133">
        <v>1763053917.25</v>
      </c>
      <c r="Z51" s="133">
        <v>1778449068.8</v>
      </c>
      <c r="AA51" s="133">
        <v>1841601911</v>
      </c>
      <c r="AB51" s="133">
        <v>1854882161.33333</v>
      </c>
      <c r="AC51" s="133">
        <v>1866815552.25</v>
      </c>
      <c r="AD51" s="133">
        <v>1951914221.2</v>
      </c>
      <c r="AE51" s="133">
        <v>2310673221</v>
      </c>
      <c r="AF51" s="133">
        <v>2304800036.66667</v>
      </c>
      <c r="AG51" s="133">
        <v>2326127019</v>
      </c>
      <c r="AH51" s="133">
        <v>2358911911.8</v>
      </c>
      <c r="AI51" s="133">
        <v>2533348240</v>
      </c>
      <c r="AJ51" s="133">
        <v>2568628060.66667</v>
      </c>
      <c r="AK51" s="133">
        <v>2617619374.25</v>
      </c>
      <c r="AL51" s="133">
        <v>2662214026.6</v>
      </c>
      <c r="AM51" s="133">
        <v>2892967966</v>
      </c>
      <c r="AN51" s="133">
        <v>2926298229.66667</v>
      </c>
      <c r="AO51" s="133">
        <v>2912858554.5</v>
      </c>
      <c r="AP51" s="133">
        <v>2936226088.2</v>
      </c>
      <c r="AQ51" s="133">
        <v>3053606581.5</v>
      </c>
      <c r="AR51" s="133">
        <v>3050664936.66667</v>
      </c>
      <c r="AS51" s="133">
        <v>3015709391.5</v>
      </c>
      <c r="AT51" s="133">
        <v>3021751906</v>
      </c>
      <c r="AU51" s="133">
        <v>3060491995</v>
      </c>
      <c r="AV51" s="133">
        <v>3128335607</v>
      </c>
      <c r="AW51" s="133">
        <v>3294862629</v>
      </c>
      <c r="AX51" s="133">
        <v>3627366089</v>
      </c>
      <c r="AY51" s="133">
        <v>3734442413</v>
      </c>
      <c r="AZ51" s="133">
        <v>3822309069</v>
      </c>
      <c r="BA51" s="133">
        <v>3694455433</v>
      </c>
      <c r="BB51" s="133">
        <v>3954506111</v>
      </c>
      <c r="BC51" s="133">
        <v>4052207416</v>
      </c>
      <c r="BD51" s="133">
        <v>4144783867</v>
      </c>
      <c r="BE51" s="133">
        <v>4349249278</v>
      </c>
      <c r="BF51" s="133">
        <v>4534944970</v>
      </c>
      <c r="BG51" s="133">
        <v>4630841207</v>
      </c>
      <c r="BH51" s="133">
        <v>4524983187</v>
      </c>
      <c r="BI51" s="133">
        <v>4949039895</v>
      </c>
      <c r="BJ51" s="133">
        <v>5227690771</v>
      </c>
      <c r="BL51" s="146"/>
      <c r="BM51" s="146"/>
    </row>
    <row r="52" spans="1:65" ht="12">
      <c r="A52" s="150" t="s">
        <v>404</v>
      </c>
      <c r="B52" s="151" t="s">
        <v>405</v>
      </c>
      <c r="C52" s="130">
        <v>82.6408868092919</v>
      </c>
      <c r="D52" s="130">
        <v>78.3135442625221</v>
      </c>
      <c r="E52" s="130">
        <v>79.4380824891954</v>
      </c>
      <c r="F52" s="130">
        <v>77.1641176071404</v>
      </c>
      <c r="G52" s="130">
        <v>91.0916995641269</v>
      </c>
      <c r="H52" s="130">
        <v>110.197197925764</v>
      </c>
      <c r="I52" s="130">
        <v>102.784669464879</v>
      </c>
      <c r="J52" s="130">
        <v>90.8126308115118</v>
      </c>
      <c r="K52" s="130">
        <v>16.8227390739104</v>
      </c>
      <c r="L52" s="130">
        <v>26.6946777534106</v>
      </c>
      <c r="M52" s="130">
        <v>33.0226906213629</v>
      </c>
      <c r="N52" s="130">
        <v>38.0229315657864</v>
      </c>
      <c r="O52" s="130">
        <v>72.1414673385734</v>
      </c>
      <c r="P52" s="130">
        <v>71.6737220220098</v>
      </c>
      <c r="Q52" s="130">
        <v>73.8262212615218</v>
      </c>
      <c r="R52" s="130">
        <v>69.6817286929672</v>
      </c>
      <c r="S52" s="130">
        <v>63.8221878063648</v>
      </c>
      <c r="T52" s="130">
        <v>63.4929706570628</v>
      </c>
      <c r="U52" s="130">
        <v>64.2767367082496</v>
      </c>
      <c r="V52" s="130">
        <v>63.8062181607812</v>
      </c>
      <c r="W52" s="130">
        <v>65.8523211664473</v>
      </c>
      <c r="X52" s="130">
        <v>52.0191767645179</v>
      </c>
      <c r="Y52" s="130">
        <v>55.3760165050355</v>
      </c>
      <c r="Z52" s="130">
        <v>59.1239696616035</v>
      </c>
      <c r="AA52" s="130">
        <v>68.1759825035641</v>
      </c>
      <c r="AB52" s="130">
        <v>66.3297297046643</v>
      </c>
      <c r="AC52" s="130">
        <v>64.3527871804787</v>
      </c>
      <c r="AD52" s="130">
        <v>56.6705287397518</v>
      </c>
      <c r="AE52" s="130">
        <v>68.3796363811444</v>
      </c>
      <c r="AF52" s="130">
        <v>90.6419703259209</v>
      </c>
      <c r="AG52" s="130">
        <v>76.7193962242432</v>
      </c>
      <c r="AH52" s="130">
        <v>70.2928770336909</v>
      </c>
      <c r="AI52" s="130">
        <v>65.5538194253768</v>
      </c>
      <c r="AJ52" s="130">
        <v>68.9236902209353</v>
      </c>
      <c r="AK52" s="130">
        <v>68.2844904924052</v>
      </c>
      <c r="AL52" s="130">
        <v>66.9068854862745</v>
      </c>
      <c r="AM52" s="130">
        <v>63.1130075071776</v>
      </c>
      <c r="AN52" s="130">
        <v>63.4771918398852</v>
      </c>
      <c r="AO52" s="130">
        <v>73.5606274304596</v>
      </c>
      <c r="AP52" s="130">
        <v>54.803686618511534</v>
      </c>
      <c r="AQ52" s="130">
        <v>59.3433699287615</v>
      </c>
      <c r="AR52" s="130">
        <v>59.9716437317223</v>
      </c>
      <c r="AS52" s="130">
        <v>54.095950892146675</v>
      </c>
      <c r="AT52" s="138">
        <v>52.67996492404021</v>
      </c>
      <c r="AU52" s="138">
        <v>29.377841940144766</v>
      </c>
      <c r="AV52" s="138">
        <v>40.27818514516123</v>
      </c>
      <c r="AW52" s="138">
        <v>45.24572871579974</v>
      </c>
      <c r="AX52" s="138">
        <v>48.98468326171759</v>
      </c>
      <c r="AY52" s="138">
        <v>55.059114507102905</v>
      </c>
      <c r="AZ52" s="138">
        <v>54.014674735869505</v>
      </c>
      <c r="BA52" s="138">
        <v>54.64029052239934</v>
      </c>
      <c r="BB52" s="138">
        <v>45.52929519653254</v>
      </c>
      <c r="BC52" s="138">
        <v>58.425499133727065</v>
      </c>
      <c r="BD52" s="138">
        <v>58.07784374133934</v>
      </c>
      <c r="BE52" s="138">
        <v>58.10082322787786</v>
      </c>
      <c r="BF52" s="138">
        <v>57.694065474823795</v>
      </c>
      <c r="BG52" s="138">
        <v>52.52929233382646</v>
      </c>
      <c r="BH52" s="138">
        <v>76.01974981106486</v>
      </c>
      <c r="BI52" s="138">
        <v>66.17743101105627</v>
      </c>
      <c r="BJ52" s="138">
        <v>61.520462050786215</v>
      </c>
      <c r="BL52" s="146"/>
      <c r="BM52" s="146"/>
    </row>
    <row r="53" spans="1:65" ht="12">
      <c r="A53" s="152" t="s">
        <v>406</v>
      </c>
      <c r="B53" s="152" t="s">
        <v>407</v>
      </c>
      <c r="C53" s="133">
        <v>160140332</v>
      </c>
      <c r="D53" s="133">
        <v>331657867</v>
      </c>
      <c r="E53" s="133">
        <v>508041105</v>
      </c>
      <c r="F53" s="133">
        <v>670550664</v>
      </c>
      <c r="G53" s="133">
        <v>157328987</v>
      </c>
      <c r="H53" s="133">
        <v>285238165</v>
      </c>
      <c r="I53" s="133">
        <v>380723064</v>
      </c>
      <c r="J53" s="133">
        <v>482986265</v>
      </c>
      <c r="K53" s="133">
        <v>80039052</v>
      </c>
      <c r="L53" s="133">
        <v>191291347</v>
      </c>
      <c r="M53" s="133">
        <v>281497412</v>
      </c>
      <c r="N53" s="133">
        <v>373239613</v>
      </c>
      <c r="O53" s="133">
        <v>95230507</v>
      </c>
      <c r="P53" s="133">
        <v>201108739</v>
      </c>
      <c r="Q53" s="133">
        <v>309140841</v>
      </c>
      <c r="R53" s="133">
        <v>412855333</v>
      </c>
      <c r="S53" s="133">
        <v>109982381</v>
      </c>
      <c r="T53" s="133">
        <v>226270537</v>
      </c>
      <c r="U53" s="133">
        <v>350458998</v>
      </c>
      <c r="V53" s="133">
        <v>482682011</v>
      </c>
      <c r="W53" s="133">
        <v>129614516</v>
      </c>
      <c r="X53" s="133">
        <v>267863341</v>
      </c>
      <c r="Y53" s="133">
        <v>416523912</v>
      </c>
      <c r="Z53" s="133">
        <v>633255704</v>
      </c>
      <c r="AA53" s="133">
        <v>155113797</v>
      </c>
      <c r="AB53" s="133">
        <v>335431894</v>
      </c>
      <c r="AC53" s="133">
        <v>512335263</v>
      </c>
      <c r="AD53" s="133">
        <v>719086293</v>
      </c>
      <c r="AE53" s="133">
        <v>186787382</v>
      </c>
      <c r="AF53" s="133">
        <v>436455472</v>
      </c>
      <c r="AG53" s="133">
        <v>639501132</v>
      </c>
      <c r="AH53" s="133">
        <v>862070178</v>
      </c>
      <c r="AI53" s="133">
        <v>236001227</v>
      </c>
      <c r="AJ53" s="133">
        <v>488292539</v>
      </c>
      <c r="AK53" s="133">
        <v>728549104</v>
      </c>
      <c r="AL53" s="133">
        <v>981290026</v>
      </c>
      <c r="AM53" s="133">
        <v>210349912</v>
      </c>
      <c r="AN53" s="133">
        <v>444993560</v>
      </c>
      <c r="AO53" s="133">
        <v>821381001</v>
      </c>
      <c r="AP53" s="133">
        <v>1042415234</v>
      </c>
      <c r="AQ53" s="133">
        <v>245414031</v>
      </c>
      <c r="AR53" s="133">
        <v>495849725</v>
      </c>
      <c r="AS53" s="133">
        <v>721233324</v>
      </c>
      <c r="AT53" s="133">
        <v>981725824</v>
      </c>
      <c r="AU53" s="133">
        <v>244725123</v>
      </c>
      <c r="AV53" s="133">
        <v>532619643</v>
      </c>
      <c r="AW53" s="133">
        <v>819370255</v>
      </c>
      <c r="AX53" s="133">
        <v>1152915651</v>
      </c>
      <c r="AY53" s="133">
        <v>330149833</v>
      </c>
      <c r="AZ53" s="133">
        <v>641331549</v>
      </c>
      <c r="BA53" s="133">
        <v>934243151</v>
      </c>
      <c r="BB53" s="133">
        <v>1247840997</v>
      </c>
      <c r="BC53" s="133">
        <v>334186695</v>
      </c>
      <c r="BD53" s="133">
        <v>721431504</v>
      </c>
      <c r="BE53" s="133">
        <v>1101326976</v>
      </c>
      <c r="BF53" s="133">
        <v>1542186743</v>
      </c>
      <c r="BG53" s="133">
        <v>445902832</v>
      </c>
      <c r="BH53" s="133">
        <v>976291841</v>
      </c>
      <c r="BI53" s="133">
        <v>1499647144</v>
      </c>
      <c r="BJ53" s="133">
        <v>2079661136</v>
      </c>
      <c r="BL53" s="146"/>
      <c r="BM53" s="146"/>
    </row>
    <row r="54" spans="1:65" ht="12">
      <c r="A54" s="153" t="s">
        <v>408</v>
      </c>
      <c r="B54" s="153" t="s">
        <v>409</v>
      </c>
      <c r="C54" s="133">
        <v>193778574</v>
      </c>
      <c r="D54" s="133">
        <v>423500009</v>
      </c>
      <c r="E54" s="133">
        <v>639543515</v>
      </c>
      <c r="F54" s="133">
        <v>868992849</v>
      </c>
      <c r="G54" s="133">
        <v>172714954</v>
      </c>
      <c r="H54" s="133">
        <v>258843392</v>
      </c>
      <c r="I54" s="133">
        <v>370408414</v>
      </c>
      <c r="J54" s="133">
        <v>531849216</v>
      </c>
      <c r="K54" s="133">
        <v>475778954</v>
      </c>
      <c r="L54" s="133">
        <v>716589834</v>
      </c>
      <c r="M54" s="133">
        <v>852436330</v>
      </c>
      <c r="N54" s="133">
        <v>981617139</v>
      </c>
      <c r="O54" s="133">
        <v>132005226</v>
      </c>
      <c r="P54" s="133">
        <v>280589222</v>
      </c>
      <c r="Q54" s="133">
        <v>418741249</v>
      </c>
      <c r="R54" s="133">
        <v>592487214</v>
      </c>
      <c r="S54" s="133">
        <v>172326247</v>
      </c>
      <c r="T54" s="133">
        <v>356371004</v>
      </c>
      <c r="U54" s="133">
        <v>545234584</v>
      </c>
      <c r="V54" s="133">
        <v>756481147</v>
      </c>
      <c r="W54" s="133">
        <v>196826040</v>
      </c>
      <c r="X54" s="133">
        <v>514931911</v>
      </c>
      <c r="Y54" s="133">
        <v>752173844</v>
      </c>
      <c r="Z54" s="133">
        <v>1071064253</v>
      </c>
      <c r="AA54" s="133">
        <v>227519709</v>
      </c>
      <c r="AB54" s="133">
        <v>505703695</v>
      </c>
      <c r="AC54" s="133">
        <v>796135312</v>
      </c>
      <c r="AD54" s="133">
        <v>1268889331</v>
      </c>
      <c r="AE54" s="133">
        <v>273162292</v>
      </c>
      <c r="AF54" s="133">
        <v>481515870</v>
      </c>
      <c r="AG54" s="133">
        <v>833558609</v>
      </c>
      <c r="AH54" s="133">
        <v>1226397630</v>
      </c>
      <c r="AI54" s="133">
        <v>360011406</v>
      </c>
      <c r="AJ54" s="133">
        <v>708453853</v>
      </c>
      <c r="AK54" s="133">
        <v>1066932035</v>
      </c>
      <c r="AL54" s="133">
        <v>1466650284</v>
      </c>
      <c r="AM54" s="133">
        <v>333290902</v>
      </c>
      <c r="AN54" s="133">
        <v>701029058</v>
      </c>
      <c r="AO54" s="133">
        <v>1116604126</v>
      </c>
      <c r="AP54" s="133">
        <v>1902089619</v>
      </c>
      <c r="AQ54" s="133">
        <v>413549199</v>
      </c>
      <c r="AR54" s="133">
        <v>826806961</v>
      </c>
      <c r="AS54" s="133">
        <v>1333248260</v>
      </c>
      <c r="AT54" s="133">
        <v>1863565827</v>
      </c>
      <c r="AU54" s="133">
        <v>833026209</v>
      </c>
      <c r="AV54" s="133">
        <v>1322352636</v>
      </c>
      <c r="AW54" s="133">
        <v>1810933934</v>
      </c>
      <c r="AX54" s="133">
        <v>2353624795</v>
      </c>
      <c r="AY54" s="133">
        <v>599627938</v>
      </c>
      <c r="AZ54" s="133">
        <v>1187328355</v>
      </c>
      <c r="BA54" s="133">
        <v>1709806339</v>
      </c>
      <c r="BB54" s="133">
        <v>2740743057</v>
      </c>
      <c r="BC54" s="133">
        <v>571987745</v>
      </c>
      <c r="BD54" s="133">
        <v>1242180249</v>
      </c>
      <c r="BE54" s="133">
        <v>1895544529</v>
      </c>
      <c r="BF54" s="133">
        <v>2673042245</v>
      </c>
      <c r="BG54" s="133">
        <v>848865104</v>
      </c>
      <c r="BH54" s="133">
        <v>1284260792</v>
      </c>
      <c r="BI54" s="133">
        <v>2266100574</v>
      </c>
      <c r="BJ54" s="133">
        <v>3380438096</v>
      </c>
      <c r="BL54" s="146"/>
      <c r="BM54" s="146"/>
    </row>
    <row r="55" spans="1:65" ht="12">
      <c r="A55" s="150" t="s">
        <v>410</v>
      </c>
      <c r="B55" s="151" t="s">
        <v>411</v>
      </c>
      <c r="C55" s="130">
        <v>34.4755106929417</v>
      </c>
      <c r="D55" s="130">
        <v>32.7445124092075</v>
      </c>
      <c r="E55" s="130">
        <v>35.4147570396363</v>
      </c>
      <c r="F55" s="130">
        <v>35.4955579156901</v>
      </c>
      <c r="G55" s="130">
        <v>31.1005727969565</v>
      </c>
      <c r="H55" s="130">
        <v>42.2278896731503</v>
      </c>
      <c r="I55" s="130">
        <v>44.1030270440887</v>
      </c>
      <c r="J55" s="130">
        <v>42.579314246841</v>
      </c>
      <c r="K55" s="130">
        <v>12.7098576958072</v>
      </c>
      <c r="L55" s="130">
        <v>20.9480323160711</v>
      </c>
      <c r="M55" s="130">
        <v>26.5121968698824</v>
      </c>
      <c r="N55" s="130">
        <v>31.2124575689586</v>
      </c>
      <c r="O55" s="130">
        <v>50.4344835559768</v>
      </c>
      <c r="P55" s="130">
        <v>49.1263481246618</v>
      </c>
      <c r="Q55" s="130">
        <v>50.2539220825603</v>
      </c>
      <c r="R55" s="130">
        <v>50.8811098158145</v>
      </c>
      <c r="S55" s="130">
        <v>41.9807401712869</v>
      </c>
      <c r="T55" s="130">
        <v>43.2608408847988</v>
      </c>
      <c r="U55" s="130">
        <v>43.3294086495438</v>
      </c>
      <c r="V55" s="130">
        <v>45.1837202229707</v>
      </c>
      <c r="W55" s="130">
        <v>43.9572182623803</v>
      </c>
      <c r="X55" s="130">
        <v>35.3745371201126</v>
      </c>
      <c r="Y55" s="130">
        <v>37.2635640332104</v>
      </c>
      <c r="Z55" s="130">
        <v>37.2406653366294</v>
      </c>
      <c r="AA55" s="130">
        <v>44.2905146296579</v>
      </c>
      <c r="AB55" s="130">
        <v>41.1210645791307</v>
      </c>
      <c r="AC55" s="130">
        <v>40.4620615546821</v>
      </c>
      <c r="AD55" s="130">
        <v>36.4973950592701</v>
      </c>
      <c r="AE55" s="130">
        <v>42.038971103669</v>
      </c>
      <c r="AF55" s="130">
        <v>59.1940373637114</v>
      </c>
      <c r="AG55" s="130">
        <v>50.6014393524187</v>
      </c>
      <c r="AH55" s="130">
        <v>47.3155046785275</v>
      </c>
      <c r="AI55" s="130">
        <v>43.5293114018726</v>
      </c>
      <c r="AJ55" s="130">
        <v>42.6513159213491</v>
      </c>
      <c r="AK55" s="130">
        <v>41.8586085476382</v>
      </c>
      <c r="AL55" s="130">
        <v>42.9431882890496</v>
      </c>
      <c r="AM55" s="130">
        <v>53.1737406981484</v>
      </c>
      <c r="AN55" s="130">
        <v>44.8428370283048</v>
      </c>
      <c r="AO55" s="130">
        <v>42.1863974914239</v>
      </c>
      <c r="AP55" s="130">
        <v>34.3715844127111</v>
      </c>
      <c r="AQ55" s="130">
        <v>40.5128101819876</v>
      </c>
      <c r="AR55" s="130">
        <v>40.8654469468116</v>
      </c>
      <c r="AS55" s="130">
        <v>42.44954034292158</v>
      </c>
      <c r="AT55" s="138">
        <v>42.406729268705355</v>
      </c>
      <c r="AU55" s="138">
        <v>20.84005678625653</v>
      </c>
      <c r="AV55" s="138">
        <v>27.640667250879968</v>
      </c>
      <c r="AW55" s="138">
        <v>31.06110948827137</v>
      </c>
      <c r="AX55" s="138">
        <v>36.12435893801841</v>
      </c>
      <c r="AY55" s="138">
        <v>34.41233703823853</v>
      </c>
      <c r="AZ55" s="138">
        <v>35.36295913694405</v>
      </c>
      <c r="BA55" s="138">
        <v>37.04165983911468</v>
      </c>
      <c r="BB55" s="138">
        <v>44.65936643983625</v>
      </c>
      <c r="BC55" s="138">
        <v>41.97291954218355</v>
      </c>
      <c r="BD55" s="138">
        <v>39.90972971910456</v>
      </c>
      <c r="BE55" s="138">
        <v>38.54182504409001</v>
      </c>
      <c r="BF55" s="138">
        <v>40.25654843326279</v>
      </c>
      <c r="BG55" s="138">
        <v>35.832492414483795</v>
      </c>
      <c r="BH55" s="138">
        <v>46.12640537577043</v>
      </c>
      <c r="BI55" s="138">
        <v>37.021903071103495</v>
      </c>
      <c r="BJ55" s="138">
        <v>35.4249980325627</v>
      </c>
      <c r="BL55" s="146"/>
      <c r="BM55" s="146"/>
    </row>
    <row r="56" spans="1:65" ht="12">
      <c r="A56" s="152" t="s">
        <v>412</v>
      </c>
      <c r="B56" s="152" t="s">
        <v>413</v>
      </c>
      <c r="C56" s="133">
        <v>66806153</v>
      </c>
      <c r="D56" s="133">
        <v>138673013</v>
      </c>
      <c r="E56" s="133">
        <v>226492782</v>
      </c>
      <c r="F56" s="133">
        <v>308453860</v>
      </c>
      <c r="G56" s="133">
        <v>53715340</v>
      </c>
      <c r="H56" s="133">
        <v>109304102</v>
      </c>
      <c r="I56" s="133">
        <v>163361323</v>
      </c>
      <c r="J56" s="133">
        <v>226457749</v>
      </c>
      <c r="K56" s="133">
        <v>60470828</v>
      </c>
      <c r="L56" s="133">
        <v>150111470</v>
      </c>
      <c r="M56" s="133">
        <v>225999598</v>
      </c>
      <c r="N56" s="133">
        <v>306386833</v>
      </c>
      <c r="O56" s="133">
        <v>66576154</v>
      </c>
      <c r="P56" s="133">
        <v>137843238</v>
      </c>
      <c r="Q56" s="133">
        <v>210433901</v>
      </c>
      <c r="R56" s="133">
        <v>301464070</v>
      </c>
      <c r="S56" s="133">
        <v>72343834</v>
      </c>
      <c r="T56" s="133">
        <v>154169093</v>
      </c>
      <c r="U56" s="133">
        <v>236246921</v>
      </c>
      <c r="V56" s="133">
        <v>341806325</v>
      </c>
      <c r="W56" s="133">
        <v>86519252</v>
      </c>
      <c r="X56" s="133">
        <v>182154780</v>
      </c>
      <c r="Y56" s="133">
        <v>280286782</v>
      </c>
      <c r="Z56" s="133">
        <v>398871454</v>
      </c>
      <c r="AA56" s="133">
        <v>100769650</v>
      </c>
      <c r="AB56" s="133">
        <v>207950743</v>
      </c>
      <c r="AC56" s="133">
        <v>322132760</v>
      </c>
      <c r="AD56" s="133">
        <v>463111552</v>
      </c>
      <c r="AE56" s="133">
        <v>114834617</v>
      </c>
      <c r="AF56" s="133">
        <v>285028684</v>
      </c>
      <c r="AG56" s="133">
        <v>421792654</v>
      </c>
      <c r="AH56" s="133">
        <v>580276228</v>
      </c>
      <c r="AI56" s="133">
        <v>156710486</v>
      </c>
      <c r="AJ56" s="133">
        <v>302164891</v>
      </c>
      <c r="AK56" s="133">
        <v>446602904</v>
      </c>
      <c r="AL56" s="133">
        <v>629826393</v>
      </c>
      <c r="AM56" s="133">
        <v>177223240</v>
      </c>
      <c r="AN56" s="133">
        <v>314361318</v>
      </c>
      <c r="AO56" s="133">
        <v>471055055</v>
      </c>
      <c r="AP56" s="133">
        <v>653778339</v>
      </c>
      <c r="AQ56" s="133">
        <v>167540402</v>
      </c>
      <c r="AR56" s="133">
        <v>337878360</v>
      </c>
      <c r="AS56" s="133">
        <v>565957758</v>
      </c>
      <c r="AT56" s="133">
        <v>790277315</v>
      </c>
      <c r="AU56" s="133">
        <v>173603135</v>
      </c>
      <c r="AV56" s="133">
        <v>365507092</v>
      </c>
      <c r="AW56" s="133">
        <v>562496172</v>
      </c>
      <c r="AX56" s="133">
        <v>850231869</v>
      </c>
      <c r="AY56" s="133">
        <v>206345987</v>
      </c>
      <c r="AZ56" s="133">
        <v>419874441</v>
      </c>
      <c r="BA56" s="133">
        <v>633340648</v>
      </c>
      <c r="BB56" s="133">
        <v>1223998485</v>
      </c>
      <c r="BC56" s="133">
        <v>240079956</v>
      </c>
      <c r="BD56" s="133">
        <v>495750780</v>
      </c>
      <c r="BE56" s="133">
        <v>730577456</v>
      </c>
      <c r="BF56" s="133">
        <v>1076074546</v>
      </c>
      <c r="BG56" s="133">
        <v>304169524</v>
      </c>
      <c r="BH56" s="133">
        <v>592383339</v>
      </c>
      <c r="BI56" s="133">
        <v>838953558</v>
      </c>
      <c r="BJ56" s="133">
        <v>1197520129</v>
      </c>
      <c r="BL56" s="146"/>
      <c r="BM56" s="146"/>
    </row>
    <row r="57" spans="1:65" ht="12">
      <c r="A57" s="153" t="s">
        <v>414</v>
      </c>
      <c r="B57" s="153" t="s">
        <v>409</v>
      </c>
      <c r="C57" s="133">
        <v>193778574</v>
      </c>
      <c r="D57" s="133">
        <v>423500009</v>
      </c>
      <c r="E57" s="133">
        <v>639543515</v>
      </c>
      <c r="F57" s="133">
        <v>868992849</v>
      </c>
      <c r="G57" s="133">
        <v>172714954</v>
      </c>
      <c r="H57" s="133">
        <v>258843392</v>
      </c>
      <c r="I57" s="133">
        <v>370408414</v>
      </c>
      <c r="J57" s="133">
        <v>531849216</v>
      </c>
      <c r="K57" s="133">
        <v>475778954</v>
      </c>
      <c r="L57" s="133">
        <v>716589834</v>
      </c>
      <c r="M57" s="133">
        <v>852436330</v>
      </c>
      <c r="N57" s="133">
        <v>981617139</v>
      </c>
      <c r="O57" s="133">
        <v>132005226</v>
      </c>
      <c r="P57" s="133">
        <v>280589222</v>
      </c>
      <c r="Q57" s="133">
        <v>418741249</v>
      </c>
      <c r="R57" s="133">
        <v>592487214</v>
      </c>
      <c r="S57" s="133">
        <v>172326247</v>
      </c>
      <c r="T57" s="133">
        <v>356371004</v>
      </c>
      <c r="U57" s="133">
        <v>545234584</v>
      </c>
      <c r="V57" s="133">
        <v>756481147</v>
      </c>
      <c r="W57" s="133">
        <v>196826040</v>
      </c>
      <c r="X57" s="133">
        <v>514931911</v>
      </c>
      <c r="Y57" s="133">
        <v>752173844</v>
      </c>
      <c r="Z57" s="133">
        <v>1071064253</v>
      </c>
      <c r="AA57" s="133">
        <v>227519709</v>
      </c>
      <c r="AB57" s="133">
        <v>505703695</v>
      </c>
      <c r="AC57" s="133">
        <v>796135312</v>
      </c>
      <c r="AD57" s="133">
        <v>1268889331</v>
      </c>
      <c r="AE57" s="133">
        <v>273162292</v>
      </c>
      <c r="AF57" s="133">
        <v>481515870</v>
      </c>
      <c r="AG57" s="133">
        <v>833558609</v>
      </c>
      <c r="AH57" s="133">
        <v>1226397630</v>
      </c>
      <c r="AI57" s="133">
        <v>360011406</v>
      </c>
      <c r="AJ57" s="133">
        <v>708453853</v>
      </c>
      <c r="AK57" s="133">
        <v>1066932035</v>
      </c>
      <c r="AL57" s="133">
        <v>1466650284</v>
      </c>
      <c r="AM57" s="133">
        <v>333290902</v>
      </c>
      <c r="AN57" s="133">
        <v>701029058</v>
      </c>
      <c r="AO57" s="133">
        <v>1116604126</v>
      </c>
      <c r="AP57" s="133">
        <v>1902089619</v>
      </c>
      <c r="AQ57" s="133">
        <v>413549199</v>
      </c>
      <c r="AR57" s="133">
        <v>826806961</v>
      </c>
      <c r="AS57" s="133">
        <v>1333248260</v>
      </c>
      <c r="AT57" s="133">
        <v>1863565827</v>
      </c>
      <c r="AU57" s="133">
        <v>833026209</v>
      </c>
      <c r="AV57" s="133">
        <v>1322352636</v>
      </c>
      <c r="AW57" s="133">
        <v>1810933934</v>
      </c>
      <c r="AX57" s="133">
        <v>2353624795</v>
      </c>
      <c r="AY57" s="133">
        <v>599627938</v>
      </c>
      <c r="AZ57" s="133">
        <v>1187328355</v>
      </c>
      <c r="BA57" s="133">
        <v>1709806339</v>
      </c>
      <c r="BB57" s="133">
        <v>2740743057</v>
      </c>
      <c r="BC57" s="133">
        <v>571987745</v>
      </c>
      <c r="BD57" s="133">
        <v>1242180249</v>
      </c>
      <c r="BE57" s="133">
        <v>1895544529</v>
      </c>
      <c r="BF57" s="133">
        <v>2673042245</v>
      </c>
      <c r="BG57" s="133">
        <v>848865104</v>
      </c>
      <c r="BH57" s="133">
        <v>1284260792</v>
      </c>
      <c r="BI57" s="133">
        <v>2266100574</v>
      </c>
      <c r="BJ57" s="133">
        <v>3380438096</v>
      </c>
      <c r="BL57" s="146"/>
      <c r="BM57" s="146"/>
    </row>
    <row r="58" spans="1:65" ht="12">
      <c r="A58" s="150" t="s">
        <v>415</v>
      </c>
      <c r="B58" s="151" t="s">
        <v>416</v>
      </c>
      <c r="C58" s="130">
        <v>14.2348286104492</v>
      </c>
      <c r="D58" s="130">
        <v>13.7127136321529</v>
      </c>
      <c r="E58" s="130">
        <v>15.7878660732802</v>
      </c>
      <c r="F58" s="130">
        <v>13.5889426831651</v>
      </c>
      <c r="G58" s="130">
        <v>19.3131205355456</v>
      </c>
      <c r="H58" s="130">
        <v>17.5247104287152</v>
      </c>
      <c r="I58" s="130">
        <v>20.6290518057132</v>
      </c>
      <c r="J58" s="130">
        <v>20.2215545641091</v>
      </c>
      <c r="K58" s="130">
        <v>23.5774261585785</v>
      </c>
      <c r="L58" s="130">
        <v>24.2460266846025</v>
      </c>
      <c r="M58" s="130">
        <v>24.6949075514865</v>
      </c>
      <c r="N58" s="130">
        <v>22.925537637394</v>
      </c>
      <c r="O58" s="130">
        <v>24.4183414217571</v>
      </c>
      <c r="P58" s="130">
        <v>22.6558542753802</v>
      </c>
      <c r="Q58" s="130">
        <v>22.3028359732046</v>
      </c>
      <c r="R58" s="130">
        <v>22.0056184406554</v>
      </c>
      <c r="S58" s="130">
        <v>22.4249071655746</v>
      </c>
      <c r="T58" s="130">
        <v>22.4337933737288</v>
      </c>
      <c r="U58" s="130">
        <v>19.2174146927065</v>
      </c>
      <c r="V58" s="130">
        <v>18.6111001009413</v>
      </c>
      <c r="W58" s="130">
        <v>19.0044722901592</v>
      </c>
      <c r="X58" s="130">
        <v>20.1410235613851</v>
      </c>
      <c r="Y58" s="130">
        <v>18.9101405667061</v>
      </c>
      <c r="Z58" s="130">
        <v>17.8507023458415</v>
      </c>
      <c r="AA58" s="130">
        <v>21.388425659055</v>
      </c>
      <c r="AB58" s="130">
        <v>20.2115683862438</v>
      </c>
      <c r="AC58" s="130">
        <v>20.2093629770328</v>
      </c>
      <c r="AD58" s="130">
        <v>19.1704046937621</v>
      </c>
      <c r="AE58" s="130">
        <v>16.8292850821695</v>
      </c>
      <c r="AF58" s="130">
        <v>17.668731564185</v>
      </c>
      <c r="AG58" s="130">
        <v>20.5701143352263</v>
      </c>
      <c r="AH58" s="130">
        <v>21.2072654637788</v>
      </c>
      <c r="AI58" s="130">
        <v>19.830300129029663</v>
      </c>
      <c r="AJ58" s="130">
        <v>22.485458790172977</v>
      </c>
      <c r="AK58" s="130">
        <v>24.223294395315808</v>
      </c>
      <c r="AL58" s="130">
        <v>25.435624882773816</v>
      </c>
      <c r="AM58" s="130">
        <v>25.890384978105878</v>
      </c>
      <c r="AN58" s="130">
        <v>25.47826605880063</v>
      </c>
      <c r="AO58" s="130">
        <v>31.992050515029085</v>
      </c>
      <c r="AP58" s="130">
        <v>34.66958889705937</v>
      </c>
      <c r="AQ58" s="130">
        <v>34.0920216168704</v>
      </c>
      <c r="AR58" s="130">
        <v>32.7744081712836</v>
      </c>
      <c r="AS58" s="130">
        <v>34.40942471495067</v>
      </c>
      <c r="AT58" s="138">
        <v>35.786918847014185</v>
      </c>
      <c r="AU58" s="138">
        <v>40.32487811951339</v>
      </c>
      <c r="AV58" s="138">
        <v>38.62315974155078</v>
      </c>
      <c r="AW58" s="138">
        <v>36.19544636177894</v>
      </c>
      <c r="AX58" s="138">
        <v>36.073045830933424</v>
      </c>
      <c r="AY58" s="138">
        <v>35.04145958953461</v>
      </c>
      <c r="AZ58" s="138">
        <v>38.32014645502843</v>
      </c>
      <c r="BA58" s="138">
        <v>41.0989006869494</v>
      </c>
      <c r="BB58" s="138">
        <v>40.581306678391186</v>
      </c>
      <c r="BC58" s="138">
        <v>42.83234858653833</v>
      </c>
      <c r="BD58" s="138">
        <v>35.85362973362153</v>
      </c>
      <c r="BE58" s="138">
        <v>34.18459589484165</v>
      </c>
      <c r="BF58" s="138">
        <v>31.06512280675951</v>
      </c>
      <c r="BG58" s="138">
        <v>30.56837766075264</v>
      </c>
      <c r="BH58" s="138">
        <v>29.07774629603163</v>
      </c>
      <c r="BI58" s="138">
        <v>30.534115571844307</v>
      </c>
      <c r="BJ58" s="138">
        <v>30.193368612919862</v>
      </c>
      <c r="BL58" s="146"/>
      <c r="BM58" s="146"/>
    </row>
    <row r="59" spans="1:65" ht="12">
      <c r="A59" s="152" t="s">
        <v>417</v>
      </c>
      <c r="B59" s="152" t="s">
        <v>418</v>
      </c>
      <c r="C59" s="133">
        <v>1681710016</v>
      </c>
      <c r="D59" s="133">
        <v>1669316784</v>
      </c>
      <c r="E59" s="133">
        <v>1973526181</v>
      </c>
      <c r="F59" s="133">
        <v>1615667382</v>
      </c>
      <c r="G59" s="133">
        <v>1989924011</v>
      </c>
      <c r="H59" s="133">
        <v>1679491467</v>
      </c>
      <c r="I59" s="133">
        <v>2051012696</v>
      </c>
      <c r="J59" s="133">
        <v>1938413585</v>
      </c>
      <c r="K59" s="133">
        <v>2358103549</v>
      </c>
      <c r="L59" s="133">
        <v>2447069456</v>
      </c>
      <c r="M59" s="133">
        <v>2463903659</v>
      </c>
      <c r="N59" s="133">
        <v>2301149927</v>
      </c>
      <c r="O59" s="133">
        <v>2532318471</v>
      </c>
      <c r="P59" s="133">
        <v>2435436899</v>
      </c>
      <c r="Q59" s="133">
        <v>2526533398</v>
      </c>
      <c r="R59" s="133">
        <v>2464924217</v>
      </c>
      <c r="S59" s="133">
        <v>2659831538</v>
      </c>
      <c r="T59" s="133">
        <v>2698955260</v>
      </c>
      <c r="U59" s="133">
        <v>2307235456</v>
      </c>
      <c r="V59" s="133">
        <v>2300611270</v>
      </c>
      <c r="W59" s="133">
        <v>2496881674</v>
      </c>
      <c r="X59" s="133">
        <v>2706968727</v>
      </c>
      <c r="Y59" s="133">
        <v>2577093515</v>
      </c>
      <c r="Z59" s="133">
        <v>2489241795</v>
      </c>
      <c r="AA59" s="133">
        <v>3278140361</v>
      </c>
      <c r="AB59" s="133">
        <v>3205066113</v>
      </c>
      <c r="AC59" s="133">
        <v>3248768658</v>
      </c>
      <c r="AD59" s="133">
        <v>3217492296</v>
      </c>
      <c r="AE59" s="133">
        <v>2782893287</v>
      </c>
      <c r="AF59" s="133">
        <v>3108723798.4997</v>
      </c>
      <c r="AG59" s="133">
        <v>4329912286</v>
      </c>
      <c r="AH59" s="133">
        <v>5043143307.5</v>
      </c>
      <c r="AI59" s="133">
        <v>4748182982.2632</v>
      </c>
      <c r="AJ59" s="133">
        <v>5492182749.6005</v>
      </c>
      <c r="AK59" s="133">
        <v>6080674819.8776</v>
      </c>
      <c r="AL59" s="133">
        <v>6500538887.5174</v>
      </c>
      <c r="AM59" s="133">
        <v>6483822054.7368</v>
      </c>
      <c r="AN59" s="133">
        <v>6405648726.81</v>
      </c>
      <c r="AO59" s="133">
        <v>7819987295.45</v>
      </c>
      <c r="AP59" s="133">
        <v>8375454787.18</v>
      </c>
      <c r="AQ59" s="133">
        <v>8103208836.12</v>
      </c>
      <c r="AR59" s="133">
        <v>7949589302</v>
      </c>
      <c r="AS59" s="133">
        <v>8443684459.98</v>
      </c>
      <c r="AT59" s="133">
        <v>9034051611</v>
      </c>
      <c r="AU59" s="133">
        <v>9857981078</v>
      </c>
      <c r="AV59" s="133">
        <v>9586719155.09</v>
      </c>
      <c r="AW59" s="133">
        <v>9117372302</v>
      </c>
      <c r="AX59" s="133">
        <v>9174563714</v>
      </c>
      <c r="AY59" s="133">
        <v>10044349273</v>
      </c>
      <c r="AZ59" s="133">
        <v>10954138030</v>
      </c>
      <c r="BA59" s="133">
        <v>12289674374</v>
      </c>
      <c r="BB59" s="133">
        <v>12649865898</v>
      </c>
      <c r="BC59" s="133">
        <v>13888885391</v>
      </c>
      <c r="BD59" s="133">
        <v>12486511768</v>
      </c>
      <c r="BE59" s="133">
        <v>12157071208</v>
      </c>
      <c r="BF59" s="133">
        <v>11687327620</v>
      </c>
      <c r="BG59" s="133">
        <v>11545712547</v>
      </c>
      <c r="BH59" s="133">
        <v>11406539047</v>
      </c>
      <c r="BI59" s="133">
        <v>12739793880</v>
      </c>
      <c r="BJ59" s="133">
        <v>13454868012</v>
      </c>
      <c r="BL59" s="146"/>
      <c r="BM59" s="146"/>
    </row>
    <row r="60" spans="1:65" ht="12">
      <c r="A60" s="153" t="s">
        <v>419</v>
      </c>
      <c r="B60" s="153" t="s">
        <v>399</v>
      </c>
      <c r="C60" s="133">
        <v>11814051732</v>
      </c>
      <c r="D60" s="133">
        <v>12173497010</v>
      </c>
      <c r="E60" s="133">
        <v>12500271866</v>
      </c>
      <c r="F60" s="133">
        <v>11889573896</v>
      </c>
      <c r="G60" s="133">
        <v>10303482585</v>
      </c>
      <c r="H60" s="133">
        <v>9583561873</v>
      </c>
      <c r="I60" s="133">
        <v>9942350794</v>
      </c>
      <c r="J60" s="133">
        <v>9585878172</v>
      </c>
      <c r="K60" s="133">
        <v>10001530842</v>
      </c>
      <c r="L60" s="133">
        <v>10092661729</v>
      </c>
      <c r="M60" s="133">
        <v>9977375513</v>
      </c>
      <c r="N60" s="133">
        <v>10037496016</v>
      </c>
      <c r="O60" s="133">
        <v>10370558865</v>
      </c>
      <c r="P60" s="133">
        <v>10749702348</v>
      </c>
      <c r="Q60" s="133">
        <v>11328305517</v>
      </c>
      <c r="R60" s="133">
        <v>11201340347</v>
      </c>
      <c r="S60" s="133">
        <v>11861059305</v>
      </c>
      <c r="T60" s="133">
        <v>12030757416</v>
      </c>
      <c r="U60" s="133">
        <v>12005961743</v>
      </c>
      <c r="V60" s="133">
        <v>12361500704</v>
      </c>
      <c r="W60" s="133">
        <v>13138389932</v>
      </c>
      <c r="X60" s="133">
        <v>13440075271</v>
      </c>
      <c r="Y60" s="133">
        <v>13628103429</v>
      </c>
      <c r="Z60" s="133">
        <v>13944783498</v>
      </c>
      <c r="AA60" s="133">
        <v>15326702457</v>
      </c>
      <c r="AB60" s="133">
        <v>15857582409</v>
      </c>
      <c r="AC60" s="133">
        <v>16075561915</v>
      </c>
      <c r="AD60" s="133">
        <v>16783643055</v>
      </c>
      <c r="AE60" s="133">
        <v>16536016078</v>
      </c>
      <c r="AF60" s="133">
        <v>17594493341</v>
      </c>
      <c r="AG60" s="133">
        <v>21049529504</v>
      </c>
      <c r="AH60" s="133">
        <v>23780262081</v>
      </c>
      <c r="AI60" s="133">
        <v>23944080278</v>
      </c>
      <c r="AJ60" s="133">
        <v>24425486715</v>
      </c>
      <c r="AK60" s="133">
        <v>25102592243</v>
      </c>
      <c r="AL60" s="133">
        <v>25556827943</v>
      </c>
      <c r="AM60" s="133">
        <v>25043358993</v>
      </c>
      <c r="AN60" s="133">
        <v>25141619575</v>
      </c>
      <c r="AO60" s="133">
        <v>24443532595</v>
      </c>
      <c r="AP60" s="133">
        <v>24157929337</v>
      </c>
      <c r="AQ60" s="133">
        <v>23768636918</v>
      </c>
      <c r="AR60" s="133">
        <v>24255477812</v>
      </c>
      <c r="AS60" s="133">
        <v>24538871341</v>
      </c>
      <c r="AT60" s="133">
        <v>25244005078</v>
      </c>
      <c r="AU60" s="133">
        <v>24577354800</v>
      </c>
      <c r="AV60" s="133">
        <v>25349972489</v>
      </c>
      <c r="AW60" s="133">
        <v>26118294045</v>
      </c>
      <c r="AX60" s="133">
        <v>26785930337</v>
      </c>
      <c r="AY60" s="133">
        <v>28664186340</v>
      </c>
      <c r="AZ60" s="133">
        <v>28585845941</v>
      </c>
      <c r="BA60" s="133">
        <v>29902683937</v>
      </c>
      <c r="BB60" s="133">
        <v>31171657429</v>
      </c>
      <c r="BC60" s="133">
        <v>32426158848</v>
      </c>
      <c r="BD60" s="133">
        <v>34826353317</v>
      </c>
      <c r="BE60" s="133">
        <v>35563009858</v>
      </c>
      <c r="BF60" s="133">
        <v>37622022912</v>
      </c>
      <c r="BG60" s="133">
        <v>37770118765</v>
      </c>
      <c r="BH60" s="133">
        <v>39227727386</v>
      </c>
      <c r="BI60" s="133">
        <v>41723146852</v>
      </c>
      <c r="BJ60" s="133">
        <v>44562328187</v>
      </c>
      <c r="BL60" s="146"/>
      <c r="BM60" s="146"/>
    </row>
    <row r="61" spans="1:65" ht="12">
      <c r="A61" s="150" t="s">
        <v>420</v>
      </c>
      <c r="B61" s="151" t="s">
        <v>421</v>
      </c>
      <c r="C61" s="130">
        <v>56.3903859083003</v>
      </c>
      <c r="D61" s="130">
        <v>57.3802800165672</v>
      </c>
      <c r="E61" s="130">
        <v>55.9176017866857</v>
      </c>
      <c r="F61" s="130">
        <v>50.2733350786917</v>
      </c>
      <c r="G61" s="130">
        <v>68.6826348820545</v>
      </c>
      <c r="H61" s="130">
        <v>58.8737674034116</v>
      </c>
      <c r="I61" s="130">
        <v>59.7663652190894</v>
      </c>
      <c r="J61" s="130">
        <v>64.1038027229694</v>
      </c>
      <c r="K61" s="130">
        <v>74.7359159390344</v>
      </c>
      <c r="L61" s="130">
        <v>69.3844249154561</v>
      </c>
      <c r="M61" s="130">
        <v>68.0881958369218</v>
      </c>
      <c r="N61" s="130">
        <v>67.5233799758266</v>
      </c>
      <c r="O61" s="130">
        <v>68.0184851207171</v>
      </c>
      <c r="P61" s="130">
        <v>65.9329666749419</v>
      </c>
      <c r="Q61" s="130">
        <v>60.3223914513989</v>
      </c>
      <c r="R61" s="130">
        <v>59.3928577074078</v>
      </c>
      <c r="S61" s="130">
        <v>59.5624471750781</v>
      </c>
      <c r="T61" s="130">
        <v>58.9945017784513</v>
      </c>
      <c r="U61" s="130">
        <v>52.608312941045</v>
      </c>
      <c r="V61" s="130">
        <v>50.2800930699065</v>
      </c>
      <c r="W61" s="130">
        <v>45.4997891419443</v>
      </c>
      <c r="X61" s="130">
        <v>54.5058608290187</v>
      </c>
      <c r="Y61" s="130">
        <v>52.3477311444362</v>
      </c>
      <c r="Z61" s="130">
        <v>51.0539666374916</v>
      </c>
      <c r="AA61" s="130">
        <v>57.8031623181352</v>
      </c>
      <c r="AB61" s="130">
        <v>56.1533420519798</v>
      </c>
      <c r="AC61" s="130">
        <v>59.2013219335173</v>
      </c>
      <c r="AD61" s="130">
        <v>57.6125519818351</v>
      </c>
      <c r="AE61" s="130">
        <v>52.2472930374026</v>
      </c>
      <c r="AF61" s="130">
        <v>55.9990580964551</v>
      </c>
      <c r="AG61" s="130">
        <v>62.1444868794669</v>
      </c>
      <c r="AH61" s="130">
        <v>78.32319693114287</v>
      </c>
      <c r="AI61" s="130">
        <v>69.95066216448987</v>
      </c>
      <c r="AJ61" s="130">
        <v>76.3013166005871</v>
      </c>
      <c r="AK61" s="130">
        <v>68.9363862877207</v>
      </c>
      <c r="AL61" s="130">
        <v>75.74579755207178</v>
      </c>
      <c r="AM61" s="130">
        <v>73.26181289130234</v>
      </c>
      <c r="AN61" s="130">
        <v>77.61229075697142</v>
      </c>
      <c r="AO61" s="130">
        <v>91.54783074018263</v>
      </c>
      <c r="AP61" s="130">
        <v>97.71441131164484</v>
      </c>
      <c r="AQ61" s="130">
        <v>96.2281148955613</v>
      </c>
      <c r="AR61" s="130">
        <v>93.8548174184719</v>
      </c>
      <c r="AS61" s="130">
        <v>92.31517388705252</v>
      </c>
      <c r="AT61" s="138">
        <v>90.76006579561641</v>
      </c>
      <c r="AU61" s="138">
        <v>116.14263065715637</v>
      </c>
      <c r="AV61" s="138">
        <v>109.22916626288225</v>
      </c>
      <c r="AW61" s="138">
        <v>93.77753349131855</v>
      </c>
      <c r="AX61" s="138">
        <v>95.86611043017777</v>
      </c>
      <c r="AY61" s="138">
        <v>91.98944005056806</v>
      </c>
      <c r="AZ61" s="138">
        <v>112.54014019227647</v>
      </c>
      <c r="BA61" s="138">
        <v>111.60109459488451</v>
      </c>
      <c r="BB61" s="138">
        <v>103.63573031114328</v>
      </c>
      <c r="BC61" s="138">
        <v>106.07818161806173</v>
      </c>
      <c r="BD61" s="138">
        <v>95.63418937305424</v>
      </c>
      <c r="BE61" s="138">
        <v>63.22627802968992</v>
      </c>
      <c r="BF61" s="138">
        <v>50.52614459616227</v>
      </c>
      <c r="BG61" s="138">
        <v>53.23368284674884</v>
      </c>
      <c r="BH61" s="138">
        <v>45.58227505777796</v>
      </c>
      <c r="BI61" s="138">
        <v>48.552234007722646</v>
      </c>
      <c r="BJ61" s="138">
        <v>47.03373410838567</v>
      </c>
      <c r="BL61" s="146"/>
      <c r="BM61" s="146"/>
    </row>
    <row r="62" spans="1:65" ht="12">
      <c r="A62" s="152" t="s">
        <v>422</v>
      </c>
      <c r="B62" s="152" t="s">
        <v>418</v>
      </c>
      <c r="C62" s="133">
        <v>1681710016</v>
      </c>
      <c r="D62" s="133">
        <v>1669316784</v>
      </c>
      <c r="E62" s="133">
        <v>1973526181</v>
      </c>
      <c r="F62" s="133">
        <v>1615667382</v>
      </c>
      <c r="G62" s="133">
        <v>1989924011</v>
      </c>
      <c r="H62" s="133">
        <v>1679491467</v>
      </c>
      <c r="I62" s="133">
        <v>2051012696</v>
      </c>
      <c r="J62" s="133">
        <v>1938413585</v>
      </c>
      <c r="K62" s="133">
        <v>2358103549</v>
      </c>
      <c r="L62" s="133">
        <v>2447069456</v>
      </c>
      <c r="M62" s="133">
        <v>2463903659</v>
      </c>
      <c r="N62" s="133">
        <v>2301149927</v>
      </c>
      <c r="O62" s="133">
        <v>2532318471</v>
      </c>
      <c r="P62" s="133">
        <v>2435436899</v>
      </c>
      <c r="Q62" s="133">
        <v>2526533398</v>
      </c>
      <c r="R62" s="133">
        <v>2464924217</v>
      </c>
      <c r="S62" s="133">
        <v>2659831538</v>
      </c>
      <c r="T62" s="133">
        <v>2698955260</v>
      </c>
      <c r="U62" s="133">
        <v>2307235456</v>
      </c>
      <c r="V62" s="133">
        <v>2300611270</v>
      </c>
      <c r="W62" s="133">
        <v>2496881674</v>
      </c>
      <c r="X62" s="133">
        <v>2706968727</v>
      </c>
      <c r="Y62" s="133">
        <v>2577093515</v>
      </c>
      <c r="Z62" s="133">
        <v>2489241795</v>
      </c>
      <c r="AA62" s="133">
        <v>3278140361</v>
      </c>
      <c r="AB62" s="133">
        <v>3205066113</v>
      </c>
      <c r="AC62" s="133">
        <v>3248768658</v>
      </c>
      <c r="AD62" s="133">
        <v>3217492296</v>
      </c>
      <c r="AE62" s="133">
        <v>2782893287</v>
      </c>
      <c r="AF62" s="133">
        <v>3108723798.4997</v>
      </c>
      <c r="AG62" s="133">
        <v>4329912286</v>
      </c>
      <c r="AH62" s="133">
        <v>5043143307.5</v>
      </c>
      <c r="AI62" s="133">
        <v>4748182982.2632</v>
      </c>
      <c r="AJ62" s="133">
        <v>5492182749.6005</v>
      </c>
      <c r="AK62" s="133">
        <v>6080674819.8776</v>
      </c>
      <c r="AL62" s="133">
        <v>6500538887.5174</v>
      </c>
      <c r="AM62" s="133">
        <v>6483822054.7368</v>
      </c>
      <c r="AN62" s="133">
        <v>6405648726.81</v>
      </c>
      <c r="AO62" s="133">
        <v>7819987295.45</v>
      </c>
      <c r="AP62" s="133">
        <v>8375454787.18</v>
      </c>
      <c r="AQ62" s="133">
        <v>8103208836.12</v>
      </c>
      <c r="AR62" s="133">
        <v>7949589302</v>
      </c>
      <c r="AS62" s="133">
        <v>8443684459.98</v>
      </c>
      <c r="AT62" s="133">
        <v>9034051611</v>
      </c>
      <c r="AU62" s="133">
        <v>9857981078</v>
      </c>
      <c r="AV62" s="133">
        <v>9586719155.09</v>
      </c>
      <c r="AW62" s="133">
        <v>9117372302</v>
      </c>
      <c r="AX62" s="133">
        <v>9174563714</v>
      </c>
      <c r="AY62" s="133">
        <v>10044349273</v>
      </c>
      <c r="AZ62" s="133">
        <v>10954138030</v>
      </c>
      <c r="BA62" s="133">
        <v>12289674374</v>
      </c>
      <c r="BB62" s="133">
        <v>12649865898</v>
      </c>
      <c r="BC62" s="133">
        <v>13888885391</v>
      </c>
      <c r="BD62" s="133">
        <v>12486511768</v>
      </c>
      <c r="BE62" s="133">
        <v>12157071208</v>
      </c>
      <c r="BF62" s="133">
        <v>11687327620</v>
      </c>
      <c r="BG62" s="133">
        <v>11545712547</v>
      </c>
      <c r="BH62" s="133">
        <v>11406539047</v>
      </c>
      <c r="BI62" s="133">
        <v>12739793880</v>
      </c>
      <c r="BJ62" s="133">
        <v>13454868012</v>
      </c>
      <c r="BL62" s="146"/>
      <c r="BM62" s="146"/>
    </row>
    <row r="63" spans="1:65" ht="12">
      <c r="A63" s="153" t="s">
        <v>423</v>
      </c>
      <c r="B63" s="153" t="s">
        <v>424</v>
      </c>
      <c r="C63" s="133">
        <v>2982263712</v>
      </c>
      <c r="D63" s="133">
        <v>2909216866</v>
      </c>
      <c r="E63" s="133">
        <v>3529346964</v>
      </c>
      <c r="F63" s="133">
        <v>3213766064</v>
      </c>
      <c r="G63" s="133">
        <v>2897273837</v>
      </c>
      <c r="H63" s="133">
        <v>2852699158</v>
      </c>
      <c r="I63" s="133">
        <v>3431717302</v>
      </c>
      <c r="J63" s="133">
        <v>3023866764</v>
      </c>
      <c r="K63" s="133">
        <v>3155248075</v>
      </c>
      <c r="L63" s="133">
        <v>3526828188</v>
      </c>
      <c r="M63" s="133">
        <v>3618694296</v>
      </c>
      <c r="N63" s="133">
        <v>3407930598</v>
      </c>
      <c r="O63" s="133">
        <v>3722985695</v>
      </c>
      <c r="P63" s="133">
        <v>3693807547</v>
      </c>
      <c r="Q63" s="133">
        <v>4188384010</v>
      </c>
      <c r="R63" s="133">
        <v>4150203092</v>
      </c>
      <c r="S63" s="133">
        <v>4465618295</v>
      </c>
      <c r="T63" s="133">
        <v>4574926779</v>
      </c>
      <c r="U63" s="133">
        <v>4385686077</v>
      </c>
      <c r="V63" s="133">
        <v>4575590715</v>
      </c>
      <c r="W63" s="133">
        <v>5487677462</v>
      </c>
      <c r="X63" s="133">
        <v>4966381020</v>
      </c>
      <c r="Y63" s="133">
        <v>4923028102</v>
      </c>
      <c r="Z63" s="133">
        <v>4875706941</v>
      </c>
      <c r="AA63" s="133">
        <v>5671212836</v>
      </c>
      <c r="AB63" s="133">
        <v>5707703221</v>
      </c>
      <c r="AC63" s="133">
        <v>5487662356</v>
      </c>
      <c r="AD63" s="133">
        <v>5584707126</v>
      </c>
      <c r="AE63" s="133">
        <v>5326387503</v>
      </c>
      <c r="AF63" s="133">
        <v>5551385870</v>
      </c>
      <c r="AG63" s="133">
        <v>6967492216</v>
      </c>
      <c r="AH63" s="133">
        <v>6438888484</v>
      </c>
      <c r="AI63" s="133">
        <v>6787902838</v>
      </c>
      <c r="AJ63" s="133">
        <v>7198018323</v>
      </c>
      <c r="AK63" s="133">
        <v>8820704344</v>
      </c>
      <c r="AL63" s="133">
        <v>8582045602</v>
      </c>
      <c r="AM63" s="133">
        <v>8850206948</v>
      </c>
      <c r="AN63" s="133">
        <v>8253394745</v>
      </c>
      <c r="AO63" s="133">
        <v>8541968971</v>
      </c>
      <c r="AP63" s="133">
        <v>8571360841</v>
      </c>
      <c r="AQ63" s="133">
        <v>8420832981</v>
      </c>
      <c r="AR63" s="133">
        <v>8470091915</v>
      </c>
      <c r="AS63" s="133">
        <v>9146583497</v>
      </c>
      <c r="AT63" s="133">
        <v>9953773757</v>
      </c>
      <c r="AU63" s="133">
        <v>8487823138</v>
      </c>
      <c r="AV63" s="133">
        <v>8776702673</v>
      </c>
      <c r="AW63" s="133">
        <v>9722341762</v>
      </c>
      <c r="AX63" s="133">
        <v>9570184576</v>
      </c>
      <c r="AY63" s="133">
        <v>10919024257</v>
      </c>
      <c r="AZ63" s="133">
        <v>9733538639</v>
      </c>
      <c r="BA63" s="133">
        <v>11012145014</v>
      </c>
      <c r="BB63" s="133">
        <v>12206085546</v>
      </c>
      <c r="BC63" s="133">
        <v>13093065114</v>
      </c>
      <c r="BD63" s="133">
        <v>13056535377</v>
      </c>
      <c r="BE63" s="133">
        <v>19227877374.485428</v>
      </c>
      <c r="BF63" s="133">
        <v>23131247621.23195</v>
      </c>
      <c r="BG63" s="133">
        <v>21688735269.806973</v>
      </c>
      <c r="BH63" s="133">
        <v>25024066992.140266</v>
      </c>
      <c r="BI63" s="133">
        <v>26239356726.55892</v>
      </c>
      <c r="BJ63" s="133">
        <v>28606846271.219456</v>
      </c>
      <c r="BL63" s="146"/>
      <c r="BM63" s="146"/>
    </row>
    <row r="64" spans="1:65" ht="12">
      <c r="A64" s="150" t="s">
        <v>425</v>
      </c>
      <c r="B64" s="151" t="s">
        <v>426</v>
      </c>
      <c r="C64" s="130">
        <v>-0.4051811251425572</v>
      </c>
      <c r="D64" s="130">
        <v>-1.3044092655707995</v>
      </c>
      <c r="E64" s="130">
        <v>1.8950037702305311</v>
      </c>
      <c r="F64" s="130">
        <v>4.894151781679772</v>
      </c>
      <c r="G64" s="130">
        <v>-7.659411611639171</v>
      </c>
      <c r="H64" s="130">
        <v>-53.2960423340637</v>
      </c>
      <c r="I64" s="130">
        <v>-70.07363881356372</v>
      </c>
      <c r="J64" s="130">
        <v>-73.29899781611854</v>
      </c>
      <c r="K64" s="130">
        <v>-27.476696407442212</v>
      </c>
      <c r="L64" s="130">
        <v>20.709689704904637</v>
      </c>
      <c r="M64" s="130">
        <v>3.996837474832393</v>
      </c>
      <c r="N64" s="130">
        <v>-1.5248959566934486</v>
      </c>
      <c r="O64" s="130">
        <v>-1.6591967374856513</v>
      </c>
      <c r="P64" s="130">
        <v>-0.10567513129209909</v>
      </c>
      <c r="Q64" s="130">
        <v>1.573092901429679</v>
      </c>
      <c r="R64" s="130">
        <v>-0.058689695201352365</v>
      </c>
      <c r="S64" s="130">
        <v>-0.9056533337425725</v>
      </c>
      <c r="T64" s="130">
        <v>-1.2889116029574748</v>
      </c>
      <c r="U64" s="130">
        <v>-83.8236352958326</v>
      </c>
      <c r="V64" s="130">
        <v>-4.32644605866674</v>
      </c>
      <c r="W64" s="130">
        <v>-3.7741967432858354</v>
      </c>
      <c r="X64" s="130">
        <v>-4.518975377350673</v>
      </c>
      <c r="Y64" s="130">
        <v>-6.06582340949427</v>
      </c>
      <c r="Z64" s="130">
        <v>-3.9950943208062446</v>
      </c>
      <c r="AA64" s="130">
        <v>-8.297349712491652</v>
      </c>
      <c r="AB64" s="130">
        <v>-3.2394084025263803</v>
      </c>
      <c r="AC64" s="130">
        <v>-3.764441651874337</v>
      </c>
      <c r="AD64" s="130">
        <v>-1.1067250160721123</v>
      </c>
      <c r="AE64" s="130">
        <v>1.736086790468196</v>
      </c>
      <c r="AF64" s="130">
        <v>1.4257703432708815</v>
      </c>
      <c r="AG64" s="130">
        <v>2.999903591538179</v>
      </c>
      <c r="AH64" s="130">
        <v>2.6533861200050595</v>
      </c>
      <c r="AI64" s="130">
        <v>2.741431438416993</v>
      </c>
      <c r="AJ64" s="130">
        <v>1.6234094928738154</v>
      </c>
      <c r="AK64" s="130">
        <v>1.198952860608137</v>
      </c>
      <c r="AL64" s="130">
        <v>1.6265466839357134</v>
      </c>
      <c r="AM64" s="130">
        <v>0.16897802579874951</v>
      </c>
      <c r="AN64" s="130">
        <v>0.05072749035352398</v>
      </c>
      <c r="AO64" s="130">
        <v>-0.15704177745790387</v>
      </c>
      <c r="AP64" s="130">
        <v>-0.013980591094437264</v>
      </c>
      <c r="AQ64" s="130">
        <v>-0.379555153931373</v>
      </c>
      <c r="AR64" s="130">
        <v>-1.11799634541262</v>
      </c>
      <c r="AS64" s="130">
        <v>-0.6258700284955034</v>
      </c>
      <c r="AT64" s="138">
        <v>2.518181336705141</v>
      </c>
      <c r="AU64" s="138">
        <v>-0.014630271931170493</v>
      </c>
      <c r="AV64" s="138">
        <v>0.4914003595597582</v>
      </c>
      <c r="AW64" s="138">
        <v>0.662570933360426</v>
      </c>
      <c r="AX64" s="138">
        <v>1.6493384928172972</v>
      </c>
      <c r="AY64" s="138">
        <v>0.573682492428355</v>
      </c>
      <c r="AZ64" s="138">
        <v>1.112561512767088</v>
      </c>
      <c r="BA64" s="138">
        <v>2.071728073272443</v>
      </c>
      <c r="BB64" s="138">
        <v>0.3855025483358016</v>
      </c>
      <c r="BC64" s="138">
        <v>1.8795651335435</v>
      </c>
      <c r="BD64" s="138">
        <v>1.593303149671809</v>
      </c>
      <c r="BE64" s="138">
        <v>2.1503954393229883</v>
      </c>
      <c r="BF64" s="138">
        <v>2.3715733423772947</v>
      </c>
      <c r="BG64" s="138">
        <v>0.5088704826323793</v>
      </c>
      <c r="BH64" s="138">
        <v>-26.985888621822184</v>
      </c>
      <c r="BI64" s="138">
        <v>-18.81569524102614</v>
      </c>
      <c r="BJ64" s="138">
        <v>0.5834668180682258</v>
      </c>
      <c r="BL64" s="146"/>
      <c r="BM64" s="146"/>
    </row>
    <row r="65" spans="1:62" ht="12">
      <c r="A65" s="152" t="s">
        <v>427</v>
      </c>
      <c r="B65" s="152" t="s">
        <v>428</v>
      </c>
      <c r="C65" s="133">
        <v>-7403779</v>
      </c>
      <c r="D65" s="133">
        <v>-25733204</v>
      </c>
      <c r="E65" s="133">
        <v>37581269</v>
      </c>
      <c r="F65" s="133">
        <v>95330612</v>
      </c>
      <c r="G65" s="133">
        <v>-108689603</v>
      </c>
      <c r="H65" s="133">
        <v>-458633622</v>
      </c>
      <c r="I65" s="133">
        <v>-513888371</v>
      </c>
      <c r="J65" s="133">
        <v>-603864987</v>
      </c>
      <c r="K65" s="133">
        <v>-376551899</v>
      </c>
      <c r="L65" s="133">
        <v>307787785</v>
      </c>
      <c r="M65" s="133">
        <v>60100406</v>
      </c>
      <c r="N65" s="133">
        <v>-22485169</v>
      </c>
      <c r="O65" s="133">
        <v>-23887462</v>
      </c>
      <c r="P65" s="133">
        <v>-1707024</v>
      </c>
      <c r="Q65" s="133">
        <v>25918926</v>
      </c>
      <c r="R65" s="133">
        <v>-970129</v>
      </c>
      <c r="S65" s="133">
        <v>-15327650</v>
      </c>
      <c r="T65" s="133">
        <v>-21998829</v>
      </c>
      <c r="U65" s="133">
        <v>-1492077289</v>
      </c>
      <c r="V65" s="133">
        <v>-80239561</v>
      </c>
      <c r="W65" s="133">
        <v>-72559322</v>
      </c>
      <c r="X65" s="133">
        <v>-85653219</v>
      </c>
      <c r="Y65" s="133">
        <v>-120734230</v>
      </c>
      <c r="Z65" s="133">
        <v>-84236493.88</v>
      </c>
      <c r="AA65" s="133">
        <v>-182953197</v>
      </c>
      <c r="AB65" s="133">
        <v>-70108953.7216</v>
      </c>
      <c r="AC65" s="133">
        <v>-81795739.8867</v>
      </c>
      <c r="AD65" s="133">
        <v>-28628580.25</v>
      </c>
      <c r="AE65" s="133">
        <v>45042698.62</v>
      </c>
      <c r="AF65" s="133">
        <v>36533668.18</v>
      </c>
      <c r="AG65" s="133">
        <v>84458544.08</v>
      </c>
      <c r="AH65" s="133">
        <v>81129742.59</v>
      </c>
      <c r="AI65" s="133">
        <v>83894192.21</v>
      </c>
      <c r="AJ65" s="133">
        <v>50422716</v>
      </c>
      <c r="AK65" s="133">
        <v>38874987.65</v>
      </c>
      <c r="AL65" s="133">
        <v>52473941.91</v>
      </c>
      <c r="AM65" s="133">
        <v>5590235.51</v>
      </c>
      <c r="AN65" s="133">
        <v>1707583.28</v>
      </c>
      <c r="AO65" s="133">
        <v>-4622416.72</v>
      </c>
      <c r="AP65" s="133">
        <v>-526166.5500000007</v>
      </c>
      <c r="AQ65" s="133">
        <v>-14307712.35</v>
      </c>
      <c r="AR65" s="133">
        <v>-42477857.74</v>
      </c>
      <c r="AS65" s="133">
        <v>-22942736.380000003</v>
      </c>
      <c r="AT65" s="133">
        <v>97577894.21</v>
      </c>
      <c r="AU65" s="133">
        <v>-566601.6000999995</v>
      </c>
      <c r="AV65" s="133">
        <v>19382381.5418</v>
      </c>
      <c r="AW65" s="133">
        <v>27755799.353099998</v>
      </c>
      <c r="AX65" s="133">
        <v>74279919.57620001</v>
      </c>
      <c r="AY65" s="133">
        <v>21423842.3132</v>
      </c>
      <c r="AZ65" s="133">
        <v>42525539.6007</v>
      </c>
      <c r="BA65" s="133">
        <v>76539070.36</v>
      </c>
      <c r="BB65" s="133">
        <v>15244721.832000004</v>
      </c>
      <c r="BC65" s="133">
        <v>76163877.73</v>
      </c>
      <c r="BD65" s="133">
        <v>66038971.9</v>
      </c>
      <c r="BE65" s="133">
        <v>93526058.1189</v>
      </c>
      <c r="BF65" s="133">
        <v>107549546</v>
      </c>
      <c r="BG65" s="133">
        <v>23564984</v>
      </c>
      <c r="BH65" s="133">
        <v>-1221106923</v>
      </c>
      <c r="BI65" s="133">
        <v>-931196264</v>
      </c>
      <c r="BJ65" s="133">
        <v>30501841</v>
      </c>
    </row>
    <row r="66" spans="1:62" ht="12">
      <c r="A66" s="153" t="s">
        <v>429</v>
      </c>
      <c r="B66" s="153" t="s">
        <v>353</v>
      </c>
      <c r="C66" s="133">
        <v>1827276381</v>
      </c>
      <c r="D66" s="133">
        <v>1972786048</v>
      </c>
      <c r="E66" s="133">
        <v>1983176476.5</v>
      </c>
      <c r="F66" s="133">
        <v>1947847477</v>
      </c>
      <c r="G66" s="133">
        <v>1419033321.5</v>
      </c>
      <c r="H66" s="133">
        <v>860539736</v>
      </c>
      <c r="I66" s="133">
        <v>733354767.5</v>
      </c>
      <c r="J66" s="133">
        <v>823837985.5</v>
      </c>
      <c r="K66" s="133">
        <v>1370440949</v>
      </c>
      <c r="L66" s="133">
        <v>1486201818.5</v>
      </c>
      <c r="M66" s="133">
        <v>1503699021.5</v>
      </c>
      <c r="N66" s="133">
        <v>1474537912</v>
      </c>
      <c r="O66" s="133">
        <v>1439700396</v>
      </c>
      <c r="P66" s="133">
        <v>1615350725.5</v>
      </c>
      <c r="Q66" s="133">
        <v>1647641151.8</v>
      </c>
      <c r="R66" s="133">
        <v>1652980129.9388</v>
      </c>
      <c r="S66" s="133">
        <v>1692441183.5</v>
      </c>
      <c r="T66" s="133">
        <v>1706775619.796</v>
      </c>
      <c r="U66" s="133">
        <v>1780019780.5</v>
      </c>
      <c r="V66" s="133">
        <v>1854629872</v>
      </c>
      <c r="W66" s="133">
        <v>1922510323</v>
      </c>
      <c r="X66" s="133">
        <v>1895412385.5</v>
      </c>
      <c r="Y66" s="133">
        <v>1990401333</v>
      </c>
      <c r="Z66" s="133">
        <v>2108498251</v>
      </c>
      <c r="AA66" s="133">
        <v>2204959455</v>
      </c>
      <c r="AB66" s="133">
        <v>2164251771</v>
      </c>
      <c r="AC66" s="133">
        <v>2172851845</v>
      </c>
      <c r="AD66" s="133">
        <v>2586783513</v>
      </c>
      <c r="AE66" s="133">
        <v>2594495786</v>
      </c>
      <c r="AF66" s="133">
        <v>2562380986</v>
      </c>
      <c r="AG66" s="133">
        <v>2815375278</v>
      </c>
      <c r="AH66" s="133">
        <v>3057592786</v>
      </c>
      <c r="AI66" s="133">
        <v>3060233097</v>
      </c>
      <c r="AJ66" s="133">
        <v>3105976417</v>
      </c>
      <c r="AK66" s="133">
        <v>3242411685</v>
      </c>
      <c r="AL66" s="133">
        <v>3226095041</v>
      </c>
      <c r="AM66" s="133">
        <v>3308261819</v>
      </c>
      <c r="AN66" s="133">
        <v>3366189157.2</v>
      </c>
      <c r="AO66" s="133">
        <v>2943431228.8264</v>
      </c>
      <c r="AP66" s="133">
        <v>3763550099.1754</v>
      </c>
      <c r="AQ66" s="133">
        <v>3769600333.918</v>
      </c>
      <c r="AR66" s="133">
        <v>3797287022.7814</v>
      </c>
      <c r="AS66" s="133">
        <v>3665734950.6176</v>
      </c>
      <c r="AT66" s="133">
        <v>3021751906</v>
      </c>
      <c r="AU66" s="133">
        <v>3060491995</v>
      </c>
      <c r="AV66" s="133">
        <v>3128335607</v>
      </c>
      <c r="AW66" s="133">
        <v>3294862629</v>
      </c>
      <c r="AX66" s="133">
        <v>3627366089</v>
      </c>
      <c r="AY66" s="133">
        <v>3734442413</v>
      </c>
      <c r="AZ66" s="133">
        <v>3822309069</v>
      </c>
      <c r="BA66" s="133">
        <v>3694455433</v>
      </c>
      <c r="BB66" s="133">
        <v>3954506111</v>
      </c>
      <c r="BC66" s="133">
        <v>4052207416</v>
      </c>
      <c r="BD66" s="133">
        <v>4144783867</v>
      </c>
      <c r="BE66" s="133">
        <v>4349249278</v>
      </c>
      <c r="BF66" s="133">
        <v>4534944970</v>
      </c>
      <c r="BG66" s="133">
        <v>4630841207</v>
      </c>
      <c r="BH66" s="133">
        <v>4524983187</v>
      </c>
      <c r="BI66" s="133">
        <v>4949039895</v>
      </c>
      <c r="BJ66" s="133">
        <v>5227690771</v>
      </c>
    </row>
    <row r="67" spans="1:62" ht="12">
      <c r="A67" s="154" t="s">
        <v>430</v>
      </c>
      <c r="B67" s="155" t="s">
        <v>431</v>
      </c>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row>
    <row r="68" spans="1:62" ht="12">
      <c r="A68" s="157" t="s">
        <v>335</v>
      </c>
      <c r="B68" s="41" t="s">
        <v>432</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row>
    <row r="69" spans="1:66" ht="12">
      <c r="A69" s="128" t="s">
        <v>433</v>
      </c>
      <c r="B69" s="158" t="s">
        <v>434</v>
      </c>
      <c r="C69" s="130">
        <v>12.6947700841505</v>
      </c>
      <c r="D69" s="130">
        <v>12.54513694582162</v>
      </c>
      <c r="E69" s="130">
        <v>12.246337210983024</v>
      </c>
      <c r="F69" s="130">
        <v>12.827426014931426</v>
      </c>
      <c r="G69" s="130">
        <v>10.504438951308229</v>
      </c>
      <c r="H69" s="130">
        <v>5.68400556305356</v>
      </c>
      <c r="I69" s="130">
        <v>4.165483773213163</v>
      </c>
      <c r="J69" s="130">
        <v>5.330532579608086</v>
      </c>
      <c r="K69" s="130">
        <v>10.394889876599153</v>
      </c>
      <c r="L69" s="130">
        <v>11.13536810384463</v>
      </c>
      <c r="M69" s="130">
        <v>11.282662314686402</v>
      </c>
      <c r="N69" s="130">
        <v>11.066860960435774</v>
      </c>
      <c r="O69" s="130">
        <v>10.601358300086174</v>
      </c>
      <c r="P69" s="130">
        <v>11.535657619680169</v>
      </c>
      <c r="Q69" s="130">
        <v>11.002167516842052</v>
      </c>
      <c r="R69" s="130">
        <v>10.97756766340313</v>
      </c>
      <c r="S69" s="130">
        <v>11.187793930349967</v>
      </c>
      <c r="T69" s="130">
        <v>10.879032788570358</v>
      </c>
      <c r="U69" s="130">
        <v>11.127696602722716</v>
      </c>
      <c r="V69" s="130">
        <v>10.905460803507308</v>
      </c>
      <c r="W69" s="130">
        <v>11.596310993093457</v>
      </c>
      <c r="X69" s="130">
        <v>10.879280074829575</v>
      </c>
      <c r="Y69" s="130">
        <v>10.546272072910607</v>
      </c>
      <c r="Z69" s="130">
        <v>10.589618535216358</v>
      </c>
      <c r="AA69" s="130">
        <v>11.674297501500718</v>
      </c>
      <c r="AB69" s="130">
        <v>10.981788018403355</v>
      </c>
      <c r="AC69" s="130">
        <v>10.437787741866316</v>
      </c>
      <c r="AD69" s="130">
        <v>11.857624947565354</v>
      </c>
      <c r="AE69" s="130">
        <v>14.012770470650482</v>
      </c>
      <c r="AF69" s="130">
        <v>12.905280595428314</v>
      </c>
      <c r="AG69" s="130">
        <v>11.389444940061118</v>
      </c>
      <c r="AH69" s="130">
        <v>10.583483350298572</v>
      </c>
      <c r="AI69" s="130">
        <v>10.71818214023447</v>
      </c>
      <c r="AJ69" s="130">
        <v>10.750643754367454</v>
      </c>
      <c r="AK69" s="130">
        <v>10.977781120467528</v>
      </c>
      <c r="AL69" s="130">
        <v>11.044417786492588</v>
      </c>
      <c r="AM69" s="130">
        <v>11.629733985820677</v>
      </c>
      <c r="AN69" s="130">
        <v>11.825671120075405</v>
      </c>
      <c r="AO69" s="130">
        <v>11.662762311136394</v>
      </c>
      <c r="AP69" s="130">
        <v>12.460441936096057</v>
      </c>
      <c r="AQ69" s="130">
        <v>12.6677213606633</v>
      </c>
      <c r="AR69" s="130">
        <v>12.2921584811038</v>
      </c>
      <c r="AS69" s="130">
        <v>11.686487280319776</v>
      </c>
      <c r="AT69" s="138">
        <v>11.780448481971264</v>
      </c>
      <c r="AU69" s="138">
        <v>12.1683987855357</v>
      </c>
      <c r="AV69" s="138">
        <v>12.062539406411108</v>
      </c>
      <c r="AW69" s="138">
        <v>12.337820324129826</v>
      </c>
      <c r="AX69" s="138">
        <v>13.248393105458408</v>
      </c>
      <c r="AY69" s="138">
        <v>13.028251940257238</v>
      </c>
      <c r="AZ69" s="138">
        <v>13.37133446002993</v>
      </c>
      <c r="BA69" s="138">
        <v>12.354929212319554</v>
      </c>
      <c r="BB69" s="138">
        <v>12.68622343873507</v>
      </c>
      <c r="BC69" s="138">
        <v>12.496723509543699</v>
      </c>
      <c r="BD69" s="138">
        <v>11.90128587185952</v>
      </c>
      <c r="BE69" s="138">
        <v>12.22969961025845</v>
      </c>
      <c r="BF69" s="138">
        <v>12.05396366008146</v>
      </c>
      <c r="BG69" s="138">
        <v>12.26059477284781</v>
      </c>
      <c r="BH69" s="138">
        <v>11.53516527346655</v>
      </c>
      <c r="BI69" s="138">
        <v>11.861617036114733</v>
      </c>
      <c r="BJ69" s="138">
        <v>11.73118861533149</v>
      </c>
      <c r="BL69" s="146"/>
      <c r="BM69" s="146"/>
      <c r="BN69" s="146"/>
    </row>
    <row r="70" spans="1:66" ht="12">
      <c r="A70" s="152" t="s">
        <v>435</v>
      </c>
      <c r="B70" s="159" t="s">
        <v>353</v>
      </c>
      <c r="C70" s="133">
        <v>1499766705</v>
      </c>
      <c r="D70" s="133">
        <v>1527181871</v>
      </c>
      <c r="E70" s="133">
        <v>1530825445</v>
      </c>
      <c r="F70" s="133">
        <v>1525126295</v>
      </c>
      <c r="G70" s="133">
        <v>1082323038</v>
      </c>
      <c r="H70" s="133">
        <v>544730190</v>
      </c>
      <c r="I70" s="133">
        <v>414147009</v>
      </c>
      <c r="J70" s="133">
        <v>510978359</v>
      </c>
      <c r="K70" s="133">
        <v>1039648117</v>
      </c>
      <c r="L70" s="133">
        <v>1123855035</v>
      </c>
      <c r="M70" s="133">
        <v>1125713587</v>
      </c>
      <c r="N70" s="133">
        <v>1110835728</v>
      </c>
      <c r="O70" s="133">
        <v>1099420103</v>
      </c>
      <c r="P70" s="133">
        <v>1240048858</v>
      </c>
      <c r="Q70" s="133">
        <v>1246359149.8</v>
      </c>
      <c r="R70" s="133">
        <v>1229634715.8</v>
      </c>
      <c r="S70" s="133">
        <v>1326990873</v>
      </c>
      <c r="T70" s="133">
        <v>1308830044</v>
      </c>
      <c r="U70" s="133">
        <v>1335986997</v>
      </c>
      <c r="V70" s="133">
        <v>1348078614</v>
      </c>
      <c r="W70" s="133">
        <v>1523568556</v>
      </c>
      <c r="X70" s="133">
        <v>1462183431</v>
      </c>
      <c r="Y70" s="133">
        <v>1437256866</v>
      </c>
      <c r="Z70" s="133">
        <v>1476699378</v>
      </c>
      <c r="AA70" s="133">
        <v>1789284842</v>
      </c>
      <c r="AB70" s="133">
        <v>1741446085</v>
      </c>
      <c r="AC70" s="133">
        <v>1677933031</v>
      </c>
      <c r="AD70" s="133">
        <v>1990141446</v>
      </c>
      <c r="AE70" s="133">
        <v>2317153978</v>
      </c>
      <c r="AF70" s="133">
        <v>2270618735</v>
      </c>
      <c r="AG70" s="133">
        <v>2397424573</v>
      </c>
      <c r="AH70" s="133">
        <v>2516780078</v>
      </c>
      <c r="AI70" s="133">
        <v>2566370136</v>
      </c>
      <c r="AJ70" s="133">
        <v>2625897062</v>
      </c>
      <c r="AK70" s="133">
        <v>2755707632</v>
      </c>
      <c r="AL70" s="133">
        <v>2822602851</v>
      </c>
      <c r="AM70" s="133">
        <v>2912476032</v>
      </c>
      <c r="AN70" s="133">
        <v>2973165245.2</v>
      </c>
      <c r="AO70" s="133">
        <v>2850791107</v>
      </c>
      <c r="AP70" s="133">
        <v>3010184758</v>
      </c>
      <c r="AQ70" s="133">
        <v>3010944696</v>
      </c>
      <c r="AR70" s="133">
        <v>2981521773</v>
      </c>
      <c r="AS70" s="133">
        <v>2867732078</v>
      </c>
      <c r="AT70" s="133">
        <v>3021751906</v>
      </c>
      <c r="AU70" s="133">
        <v>3060491995</v>
      </c>
      <c r="AV70" s="133">
        <v>3128335607</v>
      </c>
      <c r="AW70" s="133">
        <v>3294862629</v>
      </c>
      <c r="AX70" s="133">
        <v>3627366089</v>
      </c>
      <c r="AY70" s="133">
        <v>3734442413</v>
      </c>
      <c r="AZ70" s="133">
        <v>3822309069</v>
      </c>
      <c r="BA70" s="133">
        <v>3694455433</v>
      </c>
      <c r="BB70" s="133">
        <v>3954506111</v>
      </c>
      <c r="BC70" s="133">
        <v>4052207416</v>
      </c>
      <c r="BD70" s="133">
        <v>4144783867</v>
      </c>
      <c r="BE70" s="133">
        <v>4349249278</v>
      </c>
      <c r="BF70" s="133">
        <v>4534944970</v>
      </c>
      <c r="BG70" s="133">
        <v>4630841207</v>
      </c>
      <c r="BH70" s="133">
        <v>4524983187</v>
      </c>
      <c r="BI70" s="133">
        <v>4949039895</v>
      </c>
      <c r="BJ70" s="133">
        <v>5227690771</v>
      </c>
      <c r="BL70" s="146"/>
      <c r="BM70" s="146"/>
      <c r="BN70" s="146"/>
    </row>
    <row r="71" spans="1:66" ht="12">
      <c r="A71" s="153" t="s">
        <v>436</v>
      </c>
      <c r="B71" s="135" t="s">
        <v>399</v>
      </c>
      <c r="C71" s="133">
        <v>11814051732</v>
      </c>
      <c r="D71" s="133">
        <v>12173497010</v>
      </c>
      <c r="E71" s="133">
        <v>12500271866</v>
      </c>
      <c r="F71" s="133">
        <v>11889573896</v>
      </c>
      <c r="G71" s="133">
        <v>10303482585</v>
      </c>
      <c r="H71" s="133">
        <v>9583561873</v>
      </c>
      <c r="I71" s="133">
        <v>9942350794</v>
      </c>
      <c r="J71" s="133">
        <v>9585878172</v>
      </c>
      <c r="K71" s="133">
        <v>10001530842</v>
      </c>
      <c r="L71" s="133">
        <v>10092661729</v>
      </c>
      <c r="M71" s="133">
        <v>9977375513</v>
      </c>
      <c r="N71" s="133">
        <v>10037496016</v>
      </c>
      <c r="O71" s="133">
        <v>10370558865</v>
      </c>
      <c r="P71" s="133">
        <v>10749702348</v>
      </c>
      <c r="Q71" s="133">
        <v>11328305517</v>
      </c>
      <c r="R71" s="133">
        <v>11201340347</v>
      </c>
      <c r="S71" s="133">
        <v>11861059305</v>
      </c>
      <c r="T71" s="133">
        <v>12030757416</v>
      </c>
      <c r="U71" s="133">
        <v>12005961743</v>
      </c>
      <c r="V71" s="133">
        <v>12361500704</v>
      </c>
      <c r="W71" s="133">
        <v>13138389932</v>
      </c>
      <c r="X71" s="133">
        <v>13440075271</v>
      </c>
      <c r="Y71" s="133">
        <v>13628103429</v>
      </c>
      <c r="Z71" s="133">
        <v>13944783498</v>
      </c>
      <c r="AA71" s="133">
        <v>15326702457</v>
      </c>
      <c r="AB71" s="133">
        <v>15857582409</v>
      </c>
      <c r="AC71" s="133">
        <v>16075561915</v>
      </c>
      <c r="AD71" s="133">
        <v>16783643055</v>
      </c>
      <c r="AE71" s="133">
        <v>16536016078</v>
      </c>
      <c r="AF71" s="133">
        <v>17594493341</v>
      </c>
      <c r="AG71" s="133">
        <v>21049529504</v>
      </c>
      <c r="AH71" s="133">
        <v>23780262081</v>
      </c>
      <c r="AI71" s="133">
        <v>23944080278</v>
      </c>
      <c r="AJ71" s="133">
        <v>24425486715</v>
      </c>
      <c r="AK71" s="133">
        <v>25102592243</v>
      </c>
      <c r="AL71" s="133">
        <v>25556827943</v>
      </c>
      <c r="AM71" s="133">
        <v>25043358993</v>
      </c>
      <c r="AN71" s="133">
        <v>25141619575</v>
      </c>
      <c r="AO71" s="133">
        <v>24443532595</v>
      </c>
      <c r="AP71" s="133">
        <v>24157929337</v>
      </c>
      <c r="AQ71" s="133">
        <v>23768636918</v>
      </c>
      <c r="AR71" s="133">
        <v>24255477812</v>
      </c>
      <c r="AS71" s="133">
        <v>24538871341</v>
      </c>
      <c r="AT71" s="133">
        <v>25244005078</v>
      </c>
      <c r="AU71" s="133">
        <v>24577354800</v>
      </c>
      <c r="AV71" s="133">
        <v>25349972489</v>
      </c>
      <c r="AW71" s="133">
        <v>26118294045</v>
      </c>
      <c r="AX71" s="133">
        <v>26785930337</v>
      </c>
      <c r="AY71" s="133">
        <v>28664186340</v>
      </c>
      <c r="AZ71" s="133">
        <v>28585845941</v>
      </c>
      <c r="BA71" s="133">
        <v>29902683937</v>
      </c>
      <c r="BB71" s="133">
        <v>31171657429</v>
      </c>
      <c r="BC71" s="133">
        <v>32426158848</v>
      </c>
      <c r="BD71" s="133">
        <v>34826353317</v>
      </c>
      <c r="BE71" s="133">
        <v>35563009858</v>
      </c>
      <c r="BF71" s="133">
        <v>37622022912</v>
      </c>
      <c r="BG71" s="133">
        <v>37770118765</v>
      </c>
      <c r="BH71" s="133">
        <v>39227727386</v>
      </c>
      <c r="BI71" s="133">
        <v>41723146852</v>
      </c>
      <c r="BJ71" s="133">
        <v>44562328187</v>
      </c>
      <c r="BL71" s="146"/>
      <c r="BM71" s="146"/>
      <c r="BN71" s="146"/>
    </row>
    <row r="72" spans="1:66" ht="12">
      <c r="A72" s="128" t="s">
        <v>437</v>
      </c>
      <c r="B72" s="158" t="s">
        <v>438</v>
      </c>
      <c r="C72" s="130">
        <v>149.582319526765</v>
      </c>
      <c r="D72" s="130">
        <v>145.911524977912</v>
      </c>
      <c r="E72" s="130">
        <v>149.347592817182</v>
      </c>
      <c r="F72" s="130">
        <v>174.871617351399</v>
      </c>
      <c r="G72" s="130">
        <v>215.179989035429</v>
      </c>
      <c r="H72" s="130">
        <v>443.036317169131</v>
      </c>
      <c r="I72" s="130">
        <v>566.516628750667</v>
      </c>
      <c r="J72" s="130">
        <v>446.965375181969</v>
      </c>
      <c r="K72" s="130">
        <v>226.958992643877</v>
      </c>
      <c r="L72" s="130">
        <v>207.877270546835</v>
      </c>
      <c r="M72" s="130">
        <v>210.610234505086</v>
      </c>
      <c r="N72" s="130">
        <v>219.920021349356</v>
      </c>
      <c r="O72" s="130">
        <v>235.412399339109</v>
      </c>
      <c r="P72" s="130">
        <v>212.249764665403</v>
      </c>
      <c r="Q72" s="130">
        <v>186.365642651455</v>
      </c>
      <c r="R72" s="130">
        <v>196.247467159226</v>
      </c>
      <c r="S72" s="130">
        <v>196.961508547623</v>
      </c>
      <c r="T72" s="130">
        <v>199.177813284364</v>
      </c>
      <c r="U72" s="130">
        <v>168.640501762698</v>
      </c>
      <c r="V72" s="130">
        <v>190.912274795519</v>
      </c>
      <c r="W72" s="130">
        <v>186.380730202114</v>
      </c>
      <c r="X72" s="130">
        <v>203.839896538073</v>
      </c>
      <c r="Y72" s="130">
        <v>203.819568051284</v>
      </c>
      <c r="Z72" s="130">
        <v>176.293304563145</v>
      </c>
      <c r="AA72" s="130">
        <v>221.275779048782</v>
      </c>
      <c r="AB72" s="130">
        <v>226.815320561706</v>
      </c>
      <c r="AC72" s="130">
        <v>208.709866518106</v>
      </c>
      <c r="AD72" s="130">
        <v>182.159677540178</v>
      </c>
      <c r="AE72" s="130">
        <v>181.78762128972</v>
      </c>
      <c r="AF72" s="130">
        <v>216.57189387126</v>
      </c>
      <c r="AG72" s="130">
        <v>261.195993732318</v>
      </c>
      <c r="AH72" s="130">
        <v>288.426917566909</v>
      </c>
      <c r="AI72" s="130">
        <v>278.568405742353</v>
      </c>
      <c r="AJ72" s="130">
        <v>267.192296980626</v>
      </c>
      <c r="AK72" s="130">
        <v>253.78754556469</v>
      </c>
      <c r="AL72" s="130">
        <v>247.131501008827</v>
      </c>
      <c r="AM72" s="130">
        <v>228.279168468517</v>
      </c>
      <c r="AN72" s="130">
        <v>226.831368342449</v>
      </c>
      <c r="AO72" s="130">
        <v>170.8416641209598</v>
      </c>
      <c r="AP72" s="130">
        <v>158.73437814634096</v>
      </c>
      <c r="AQ72" s="130">
        <v>151.630324718623</v>
      </c>
      <c r="AR72" s="130">
        <v>149.0741099075273</v>
      </c>
      <c r="AS72" s="130">
        <v>143.79087914675387</v>
      </c>
      <c r="AT72" s="138">
        <v>142.23342277686646</v>
      </c>
      <c r="AU72" s="138">
        <v>131.04667411456504</v>
      </c>
      <c r="AV72" s="138">
        <v>125.44396736430458</v>
      </c>
      <c r="AW72" s="138">
        <v>123.78300772975868</v>
      </c>
      <c r="AX72" s="138">
        <v>115.8859626808404</v>
      </c>
      <c r="AY72" s="138">
        <v>119.63704550535266</v>
      </c>
      <c r="AZ72" s="138">
        <v>109.34226041219692</v>
      </c>
      <c r="BA72" s="138">
        <v>116.41996256740337</v>
      </c>
      <c r="BB72" s="138">
        <v>106.43195042174283</v>
      </c>
      <c r="BC72" s="138">
        <v>100.2130443637439</v>
      </c>
      <c r="BD72" s="138">
        <v>98.88208842963053</v>
      </c>
      <c r="BE72" s="138">
        <v>94.23827762785226</v>
      </c>
      <c r="BF72" s="138">
        <v>94.65290709970843</v>
      </c>
      <c r="BG72" s="138">
        <v>95.72221633619061</v>
      </c>
      <c r="BH72" s="138">
        <v>99.02189416512851</v>
      </c>
      <c r="BI72" s="138">
        <v>88.8665636339349</v>
      </c>
      <c r="BJ72" s="138">
        <v>90.87040976957587</v>
      </c>
      <c r="BL72" s="146"/>
      <c r="BM72" s="146"/>
      <c r="BN72" s="146"/>
    </row>
    <row r="73" spans="1:66" ht="12">
      <c r="A73" s="131" t="s">
        <v>439</v>
      </c>
      <c r="B73" s="159" t="s">
        <v>440</v>
      </c>
      <c r="C73" s="133">
        <v>2186882761</v>
      </c>
      <c r="D73" s="133">
        <v>2229664955</v>
      </c>
      <c r="E73" s="133">
        <v>2269498485</v>
      </c>
      <c r="F73" s="133">
        <v>2540160114</v>
      </c>
      <c r="G73" s="133">
        <v>2194105294</v>
      </c>
      <c r="H73" s="133">
        <v>2275808297</v>
      </c>
      <c r="I73" s="133">
        <v>2260724994</v>
      </c>
      <c r="J73" s="133">
        <v>2209643841</v>
      </c>
      <c r="K73" s="133">
        <v>2324332903</v>
      </c>
      <c r="L73" s="133">
        <v>2317764759</v>
      </c>
      <c r="M73" s="133">
        <v>2385888105</v>
      </c>
      <c r="N73" s="133">
        <v>2495886329</v>
      </c>
      <c r="O73" s="133">
        <v>2610606504</v>
      </c>
      <c r="P73" s="133">
        <v>2690668458</v>
      </c>
      <c r="Q73" s="133">
        <v>2885044103</v>
      </c>
      <c r="R73" s="133">
        <v>3030112298</v>
      </c>
      <c r="S73" s="133">
        <v>3147859288</v>
      </c>
      <c r="T73" s="133">
        <v>3237020742</v>
      </c>
      <c r="U73" s="133">
        <v>2883385384</v>
      </c>
      <c r="V73" s="133">
        <v>3427734560</v>
      </c>
      <c r="W73" s="133">
        <v>3429354975</v>
      </c>
      <c r="X73" s="133">
        <v>3420638482</v>
      </c>
      <c r="Y73" s="133">
        <v>3543794730</v>
      </c>
      <c r="Z73" s="133">
        <v>3243849119</v>
      </c>
      <c r="AA73" s="133">
        <v>4078497953</v>
      </c>
      <c r="AB73" s="133">
        <v>4267400205</v>
      </c>
      <c r="AC73" s="133">
        <v>3970946740</v>
      </c>
      <c r="AD73" s="133">
        <v>4175662495</v>
      </c>
      <c r="AE73" s="133">
        <v>4233901952</v>
      </c>
      <c r="AF73" s="133">
        <v>4966109756.272</v>
      </c>
      <c r="AG73" s="133">
        <v>6242866253.069</v>
      </c>
      <c r="AH73" s="133">
        <v>7181978738.246</v>
      </c>
      <c r="AI73" s="133">
        <v>7177718889.783</v>
      </c>
      <c r="AJ73" s="133">
        <v>7051706242.604</v>
      </c>
      <c r="AK73" s="133">
        <v>7016193518.984</v>
      </c>
      <c r="AL73" s="133">
        <v>7019999218.893</v>
      </c>
      <c r="AM73" s="133">
        <v>6723605184.652</v>
      </c>
      <c r="AN73" s="133">
        <v>6788969302.42825</v>
      </c>
      <c r="AO73" s="133">
        <v>4907494333.87598</v>
      </c>
      <c r="AP73" s="133">
        <v>4809169459.30223</v>
      </c>
      <c r="AQ73" s="133">
        <v>4666448929.39264</v>
      </c>
      <c r="AR73" s="133">
        <v>4538981138.893</v>
      </c>
      <c r="AS73" s="133">
        <v>4185526389.432</v>
      </c>
      <c r="AT73" s="133">
        <v>4297941163.729</v>
      </c>
      <c r="AU73" s="133">
        <v>4010672970.99</v>
      </c>
      <c r="AV73" s="133">
        <v>3924308297.891</v>
      </c>
      <c r="AW73" s="133">
        <v>4078480062.74</v>
      </c>
      <c r="AX73" s="133">
        <v>4203608112.196</v>
      </c>
      <c r="AY73" s="133">
        <v>4467776569.012</v>
      </c>
      <c r="AZ73" s="133">
        <v>4179399135.985</v>
      </c>
      <c r="BA73" s="133">
        <v>4301083632.168</v>
      </c>
      <c r="BB73" s="133">
        <v>4208857983.48431</v>
      </c>
      <c r="BC73" s="133">
        <v>4060840415.507</v>
      </c>
      <c r="BD73" s="133">
        <v>4098448848.584</v>
      </c>
      <c r="BE73" s="133">
        <v>4098657609.329</v>
      </c>
      <c r="BF73" s="133">
        <v>4292457249.477</v>
      </c>
      <c r="BG73" s="133">
        <v>4432743838.35</v>
      </c>
      <c r="BH73" s="133">
        <v>4480724062.421</v>
      </c>
      <c r="BI73" s="133">
        <v>4398041687.559</v>
      </c>
      <c r="BJ73" s="133">
        <v>4750424025.094</v>
      </c>
      <c r="BL73" s="146"/>
      <c r="BM73" s="146"/>
      <c r="BN73" s="146"/>
    </row>
    <row r="74" spans="1:62" ht="12">
      <c r="A74" s="152" t="s">
        <v>441</v>
      </c>
      <c r="B74" s="160" t="s">
        <v>353</v>
      </c>
      <c r="C74" s="133">
        <v>1461992813</v>
      </c>
      <c r="D74" s="133">
        <v>1528093792</v>
      </c>
      <c r="E74" s="133">
        <v>1519608346</v>
      </c>
      <c r="F74" s="133">
        <v>1452585704</v>
      </c>
      <c r="G74" s="133">
        <v>1019660473</v>
      </c>
      <c r="H74" s="133">
        <v>513684366</v>
      </c>
      <c r="I74" s="133">
        <v>399057129</v>
      </c>
      <c r="J74" s="133">
        <v>494365775</v>
      </c>
      <c r="K74" s="133">
        <v>1024120206</v>
      </c>
      <c r="L74" s="133">
        <v>1114967862</v>
      </c>
      <c r="M74" s="133">
        <v>1132845282</v>
      </c>
      <c r="N74" s="133">
        <v>1134906369</v>
      </c>
      <c r="O74" s="133">
        <v>1108950298</v>
      </c>
      <c r="P74" s="133">
        <v>1267689725</v>
      </c>
      <c r="Q74" s="133">
        <v>1548055780</v>
      </c>
      <c r="R74" s="133">
        <v>1544026194</v>
      </c>
      <c r="S74" s="133">
        <v>1598210387</v>
      </c>
      <c r="T74" s="133">
        <v>1625191425</v>
      </c>
      <c r="U74" s="133">
        <v>1709782261</v>
      </c>
      <c r="V74" s="133">
        <v>1795450064</v>
      </c>
      <c r="W74" s="133">
        <v>1839972926</v>
      </c>
      <c r="X74" s="133">
        <v>1678100578</v>
      </c>
      <c r="Y74" s="133">
        <v>1738692101</v>
      </c>
      <c r="Z74" s="133">
        <v>1840029675</v>
      </c>
      <c r="AA74" s="133">
        <v>1843174147</v>
      </c>
      <c r="AB74" s="133">
        <v>1881442662</v>
      </c>
      <c r="AC74" s="133">
        <v>1902615725</v>
      </c>
      <c r="AD74" s="133">
        <v>2292308897</v>
      </c>
      <c r="AE74" s="133">
        <v>2329037545</v>
      </c>
      <c r="AF74" s="133">
        <v>2293053668</v>
      </c>
      <c r="AG74" s="133">
        <v>2390107966</v>
      </c>
      <c r="AH74" s="133">
        <v>2490051483</v>
      </c>
      <c r="AI74" s="133">
        <v>2576644997</v>
      </c>
      <c r="AJ74" s="133">
        <v>2639187702</v>
      </c>
      <c r="AK74" s="133">
        <v>2764593315</v>
      </c>
      <c r="AL74" s="133">
        <v>2840592636</v>
      </c>
      <c r="AM74" s="133">
        <v>2945343296</v>
      </c>
      <c r="AN74" s="133">
        <v>2992958757</v>
      </c>
      <c r="AO74" s="133">
        <v>2872539529</v>
      </c>
      <c r="AP74" s="133">
        <v>3029696223</v>
      </c>
      <c r="AQ74" s="133">
        <v>3077516940</v>
      </c>
      <c r="AR74" s="133">
        <v>3044781647</v>
      </c>
      <c r="AS74" s="133">
        <v>2910842756</v>
      </c>
      <c r="AT74" s="133">
        <v>3021751906</v>
      </c>
      <c r="AU74" s="133">
        <v>3060491995</v>
      </c>
      <c r="AV74" s="133">
        <v>3128335607</v>
      </c>
      <c r="AW74" s="133">
        <v>3294862629</v>
      </c>
      <c r="AX74" s="133">
        <v>3627366089</v>
      </c>
      <c r="AY74" s="133">
        <v>3734442413</v>
      </c>
      <c r="AZ74" s="133">
        <v>3822309069</v>
      </c>
      <c r="BA74" s="133">
        <v>3694455433</v>
      </c>
      <c r="BB74" s="133">
        <v>3954506111</v>
      </c>
      <c r="BC74" s="133">
        <v>4052207416</v>
      </c>
      <c r="BD74" s="133">
        <v>4144783867</v>
      </c>
      <c r="BE74" s="133">
        <v>4349249278</v>
      </c>
      <c r="BF74" s="133">
        <v>4534944970</v>
      </c>
      <c r="BG74" s="133">
        <v>4630841207</v>
      </c>
      <c r="BH74" s="133">
        <v>4524983187</v>
      </c>
      <c r="BI74" s="133">
        <v>4949039895</v>
      </c>
      <c r="BJ74" s="133">
        <v>5227690771</v>
      </c>
    </row>
    <row r="75" spans="1:62" ht="12">
      <c r="A75" s="40" t="s">
        <v>442</v>
      </c>
      <c r="B75" s="155" t="s">
        <v>443</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row>
    <row r="76" spans="1:62" ht="12">
      <c r="A76" s="40" t="s">
        <v>444</v>
      </c>
      <c r="B76" s="41" t="s">
        <v>445</v>
      </c>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row>
    <row r="77" spans="1:62" ht="12">
      <c r="A77" s="145" t="s">
        <v>631</v>
      </c>
      <c r="B77" s="145" t="s">
        <v>446</v>
      </c>
      <c r="C77" s="130">
        <v>83.9842736352074</v>
      </c>
      <c r="D77" s="130">
        <v>83.2671252211732</v>
      </c>
      <c r="E77" s="130">
        <v>82.8789317989467</v>
      </c>
      <c r="F77" s="130">
        <v>83.3717543354475</v>
      </c>
      <c r="G77" s="130">
        <v>92.7468527945451</v>
      </c>
      <c r="H77" s="130">
        <v>92.3276344103189</v>
      </c>
      <c r="I77" s="130">
        <v>92.6555329414787</v>
      </c>
      <c r="J77" s="130">
        <v>94.0256516720446</v>
      </c>
      <c r="K77" s="130">
        <v>93.8467316379263</v>
      </c>
      <c r="L77" s="130">
        <v>93.9902634147287</v>
      </c>
      <c r="M77" s="130">
        <v>93.715416166081</v>
      </c>
      <c r="N77" s="130">
        <v>93.8192184875928</v>
      </c>
      <c r="O77" s="130">
        <v>94.0316922180386</v>
      </c>
      <c r="P77" s="130">
        <v>94.7732176155291</v>
      </c>
      <c r="Q77" s="130">
        <v>94.688465440127</v>
      </c>
      <c r="R77" s="130">
        <v>95.3437535667015</v>
      </c>
      <c r="S77" s="130">
        <v>95.2312935068548</v>
      </c>
      <c r="T77" s="130">
        <v>95.3651768170851</v>
      </c>
      <c r="U77" s="130">
        <v>95.9696400767142</v>
      </c>
      <c r="V77" s="130">
        <v>95.9265149954664</v>
      </c>
      <c r="W77" s="130">
        <v>96.0823810611937</v>
      </c>
      <c r="X77" s="130">
        <v>96.2250449777627</v>
      </c>
      <c r="Y77" s="130">
        <v>96.2948085026997</v>
      </c>
      <c r="Z77" s="130">
        <v>96.6070121420577</v>
      </c>
      <c r="AA77" s="130">
        <v>96.4013096019902</v>
      </c>
      <c r="AB77" s="130">
        <v>96.4577096634782</v>
      </c>
      <c r="AC77" s="130">
        <v>97.0176738545953</v>
      </c>
      <c r="AD77" s="130">
        <v>97.1949651958026</v>
      </c>
      <c r="AE77" s="130">
        <v>97.1917705129341</v>
      </c>
      <c r="AF77" s="130">
        <v>97.8661149655397</v>
      </c>
      <c r="AG77" s="130">
        <v>97.4149697165866</v>
      </c>
      <c r="AH77" s="130">
        <v>97.347307887456</v>
      </c>
      <c r="AI77" s="130">
        <v>97.396617562053</v>
      </c>
      <c r="AJ77" s="130">
        <v>97.8433177260157</v>
      </c>
      <c r="AK77" s="130">
        <v>98.0560226837321</v>
      </c>
      <c r="AL77" s="130">
        <v>98.0098602269154</v>
      </c>
      <c r="AM77" s="130">
        <v>98.0978963762126</v>
      </c>
      <c r="AN77" s="130">
        <v>98.1085934511615</v>
      </c>
      <c r="AO77" s="130">
        <v>97.827446063929</v>
      </c>
      <c r="AP77" s="130">
        <v>97.9005862793782</v>
      </c>
      <c r="AQ77" s="130">
        <v>98.0306898890858</v>
      </c>
      <c r="AR77" s="130">
        <v>98.4699704354285</v>
      </c>
      <c r="AS77" s="130">
        <v>98.34249531859906</v>
      </c>
      <c r="AT77" s="130">
        <v>98.28733255051334</v>
      </c>
      <c r="AU77" s="130">
        <v>98.27957238011844</v>
      </c>
      <c r="AV77" s="130"/>
      <c r="AW77" s="130"/>
      <c r="AX77" s="130"/>
      <c r="AY77" s="130" t="s">
        <v>170</v>
      </c>
      <c r="AZ77" s="130" t="s">
        <v>170</v>
      </c>
      <c r="BA77" s="130" t="s">
        <v>170</v>
      </c>
      <c r="BB77" s="130" t="s">
        <v>170</v>
      </c>
      <c r="BC77" s="130" t="s">
        <v>170</v>
      </c>
      <c r="BD77" s="130" t="s">
        <v>170</v>
      </c>
      <c r="BE77" s="130" t="s">
        <v>170</v>
      </c>
      <c r="BF77" s="130" t="s">
        <v>170</v>
      </c>
      <c r="BG77" s="130" t="s">
        <v>170</v>
      </c>
      <c r="BH77" s="130" t="s">
        <v>170</v>
      </c>
      <c r="BI77" s="130" t="s">
        <v>170</v>
      </c>
      <c r="BJ77" s="130" t="s">
        <v>170</v>
      </c>
    </row>
    <row r="78" spans="1:62" ht="12">
      <c r="A78" s="147" t="s">
        <v>632</v>
      </c>
      <c r="B78" s="147" t="s">
        <v>447</v>
      </c>
      <c r="C78" s="133">
        <v>7442253719</v>
      </c>
      <c r="D78" s="133">
        <v>7441113476</v>
      </c>
      <c r="E78" s="133">
        <v>7537014854</v>
      </c>
      <c r="F78" s="133">
        <v>7707337546</v>
      </c>
      <c r="G78" s="133">
        <v>7073636916</v>
      </c>
      <c r="H78" s="133">
        <v>7017576023</v>
      </c>
      <c r="I78" s="133">
        <v>6988967978</v>
      </c>
      <c r="J78" s="133">
        <v>6689446603</v>
      </c>
      <c r="K78" s="133">
        <v>6753282684</v>
      </c>
      <c r="L78" s="133">
        <v>6732748427</v>
      </c>
      <c r="M78" s="133">
        <v>6872036697</v>
      </c>
      <c r="N78" s="133">
        <v>6962537729</v>
      </c>
      <c r="O78" s="133">
        <v>7039143400</v>
      </c>
      <c r="P78" s="133">
        <v>7278439050</v>
      </c>
      <c r="Q78" s="133">
        <v>7607751241</v>
      </c>
      <c r="R78" s="133">
        <v>7992098259</v>
      </c>
      <c r="S78" s="133">
        <v>8117572803</v>
      </c>
      <c r="T78" s="133">
        <v>8475752795</v>
      </c>
      <c r="U78" s="133">
        <v>8753069066</v>
      </c>
      <c r="V78" s="133">
        <v>9205409617</v>
      </c>
      <c r="W78" s="133">
        <v>9349985756</v>
      </c>
      <c r="X78" s="133">
        <v>9816556371</v>
      </c>
      <c r="Y78" s="133">
        <v>10212832024</v>
      </c>
      <c r="Z78" s="133">
        <v>10594737800</v>
      </c>
      <c r="AA78" s="133">
        <v>11408166641</v>
      </c>
      <c r="AB78" s="133">
        <v>11448620319</v>
      </c>
      <c r="AC78" s="133">
        <v>11513121199</v>
      </c>
      <c r="AD78" s="133">
        <v>11662204117</v>
      </c>
      <c r="AE78" s="133">
        <v>11654424379</v>
      </c>
      <c r="AF78" s="133">
        <v>12237121379</v>
      </c>
      <c r="AG78" s="133">
        <v>13979130733</v>
      </c>
      <c r="AH78" s="133">
        <v>15141120223</v>
      </c>
      <c r="AI78" s="133">
        <v>15212624614</v>
      </c>
      <c r="AJ78" s="133">
        <v>14985198377</v>
      </c>
      <c r="AK78" s="133">
        <v>15189111945</v>
      </c>
      <c r="AL78" s="133">
        <v>15202126159</v>
      </c>
      <c r="AM78" s="133">
        <v>14958017598</v>
      </c>
      <c r="AN78" s="133">
        <v>15239484539</v>
      </c>
      <c r="AO78" s="133">
        <v>13600900802</v>
      </c>
      <c r="AP78" s="133">
        <v>13305190384</v>
      </c>
      <c r="AQ78" s="133">
        <v>13044245578</v>
      </c>
      <c r="AR78" s="133">
        <v>13275853320</v>
      </c>
      <c r="AS78" s="133">
        <v>12975353707</v>
      </c>
      <c r="AT78" s="133">
        <v>13525343320</v>
      </c>
      <c r="AU78" s="133">
        <v>12816548337.77067</v>
      </c>
      <c r="AV78" s="133"/>
      <c r="AW78" s="133"/>
      <c r="AX78" s="133"/>
      <c r="AY78" s="133"/>
      <c r="AZ78" s="133"/>
      <c r="BA78" s="133"/>
      <c r="BB78" s="133"/>
      <c r="BC78" s="133"/>
      <c r="BD78" s="133"/>
      <c r="BE78" s="133"/>
      <c r="BF78" s="133"/>
      <c r="BG78" s="133"/>
      <c r="BH78" s="133"/>
      <c r="BI78" s="133"/>
      <c r="BJ78" s="133"/>
    </row>
    <row r="79" spans="1:62" ht="12">
      <c r="A79" s="145" t="s">
        <v>448</v>
      </c>
      <c r="B79" s="161" t="s">
        <v>449</v>
      </c>
      <c r="C79" s="130">
        <v>7.49064012594726</v>
      </c>
      <c r="D79" s="130">
        <v>9.2043098900021</v>
      </c>
      <c r="E79" s="130">
        <v>10.6201709413977</v>
      </c>
      <c r="F79" s="130">
        <v>10.1142517502791</v>
      </c>
      <c r="G79" s="130">
        <v>4.32594126789494</v>
      </c>
      <c r="H79" s="130">
        <v>3.7193074460114</v>
      </c>
      <c r="I79" s="130">
        <v>3.27636909101319</v>
      </c>
      <c r="J79" s="130">
        <v>2.27321555591206</v>
      </c>
      <c r="K79" s="130">
        <v>2.36617074481865</v>
      </c>
      <c r="L79" s="130">
        <v>2.14210492142781</v>
      </c>
      <c r="M79" s="130">
        <v>2.20853211131898</v>
      </c>
      <c r="N79" s="130">
        <v>2.26826956744274</v>
      </c>
      <c r="O79" s="130">
        <v>2.24435822595949</v>
      </c>
      <c r="P79" s="130">
        <v>1.80551235056268</v>
      </c>
      <c r="Q79" s="130">
        <v>1.81904060506452</v>
      </c>
      <c r="R79" s="130">
        <v>1.69422880698173</v>
      </c>
      <c r="S79" s="130">
        <v>1.58246262440528</v>
      </c>
      <c r="T79" s="130">
        <v>1.60304208052684</v>
      </c>
      <c r="U79" s="130">
        <v>1.11883020130941</v>
      </c>
      <c r="V79" s="130">
        <v>1.77198484197583</v>
      </c>
      <c r="W79" s="130">
        <v>1.56034439186887</v>
      </c>
      <c r="X79" s="130">
        <v>1.33018432802976</v>
      </c>
      <c r="Y79" s="130">
        <v>1.76273254086989</v>
      </c>
      <c r="Z79" s="130">
        <v>1.53229255276701</v>
      </c>
      <c r="AA79" s="130">
        <v>1.73758518842095</v>
      </c>
      <c r="AB79" s="130">
        <v>1.70730860865197</v>
      </c>
      <c r="AC79" s="130">
        <v>1.17112251181709</v>
      </c>
      <c r="AD79" s="130">
        <v>0.833104280693788</v>
      </c>
      <c r="AE79" s="130">
        <v>0.882119408724186</v>
      </c>
      <c r="AF79" s="130">
        <v>0.538296414226686</v>
      </c>
      <c r="AG79" s="130">
        <v>0.563696225422286</v>
      </c>
      <c r="AH79" s="130">
        <v>0.390411284197818</v>
      </c>
      <c r="AI79" s="130">
        <v>0.401295323989714</v>
      </c>
      <c r="AJ79" s="130">
        <v>0.404220964831021</v>
      </c>
      <c r="AK79" s="130">
        <v>0.38556925287427</v>
      </c>
      <c r="AL79" s="130">
        <v>0.384759080956566</v>
      </c>
      <c r="AM79" s="130">
        <v>0.330482149614061</v>
      </c>
      <c r="AN79" s="130">
        <v>0.363976850679402</v>
      </c>
      <c r="AO79" s="130">
        <v>0.419354762897868</v>
      </c>
      <c r="AP79" s="130">
        <v>0.32400748569518134</v>
      </c>
      <c r="AQ79" s="130">
        <v>0.27658703207222</v>
      </c>
      <c r="AR79" s="130">
        <v>0.288860404202013</v>
      </c>
      <c r="AS79" s="130">
        <v>0.28768247594519786</v>
      </c>
      <c r="AT79" s="130">
        <v>0.2805944800889259</v>
      </c>
      <c r="AU79" s="130">
        <v>0.2745156912716858</v>
      </c>
      <c r="AV79" s="130"/>
      <c r="AW79" s="130"/>
      <c r="AX79" s="130"/>
      <c r="AY79" s="130" t="s">
        <v>170</v>
      </c>
      <c r="AZ79" s="130" t="s">
        <v>170</v>
      </c>
      <c r="BA79" s="130" t="s">
        <v>170</v>
      </c>
      <c r="BB79" s="130" t="s">
        <v>170</v>
      </c>
      <c r="BC79" s="130" t="s">
        <v>170</v>
      </c>
      <c r="BD79" s="130" t="s">
        <v>170</v>
      </c>
      <c r="BE79" s="130" t="s">
        <v>170</v>
      </c>
      <c r="BF79" s="130" t="s">
        <v>170</v>
      </c>
      <c r="BG79" s="130" t="s">
        <v>170</v>
      </c>
      <c r="BH79" s="130" t="s">
        <v>170</v>
      </c>
      <c r="BI79" s="130" t="s">
        <v>170</v>
      </c>
      <c r="BJ79" s="130" t="s">
        <v>170</v>
      </c>
    </row>
    <row r="80" spans="1:62" ht="12">
      <c r="A80" s="147" t="s">
        <v>450</v>
      </c>
      <c r="B80" s="162" t="s">
        <v>451</v>
      </c>
      <c r="C80" s="133">
        <v>663781943</v>
      </c>
      <c r="D80" s="133">
        <v>822537276</v>
      </c>
      <c r="E80" s="133">
        <v>965798960</v>
      </c>
      <c r="F80" s="133">
        <v>935016336</v>
      </c>
      <c r="G80" s="133">
        <v>329931819</v>
      </c>
      <c r="H80" s="133">
        <v>282694590</v>
      </c>
      <c r="I80" s="133">
        <v>247135146</v>
      </c>
      <c r="J80" s="133">
        <v>161727718</v>
      </c>
      <c r="K80" s="133">
        <v>170271459</v>
      </c>
      <c r="L80" s="133">
        <v>153444123</v>
      </c>
      <c r="M80" s="133">
        <v>161948955</v>
      </c>
      <c r="N80" s="133">
        <v>168333447</v>
      </c>
      <c r="O80" s="133">
        <v>168011008</v>
      </c>
      <c r="P80" s="133">
        <v>138660604</v>
      </c>
      <c r="Q80" s="133">
        <v>146150942</v>
      </c>
      <c r="R80" s="133">
        <v>142017097</v>
      </c>
      <c r="S80" s="133">
        <v>134890067</v>
      </c>
      <c r="T80" s="133">
        <v>142473268</v>
      </c>
      <c r="U80" s="133">
        <v>102044751</v>
      </c>
      <c r="V80" s="133">
        <v>170045230</v>
      </c>
      <c r="W80" s="133">
        <v>151840511</v>
      </c>
      <c r="X80" s="133">
        <v>135700944</v>
      </c>
      <c r="Y80" s="133">
        <v>186951837</v>
      </c>
      <c r="Z80" s="133">
        <v>168044094</v>
      </c>
      <c r="AA80" s="133">
        <v>205626474</v>
      </c>
      <c r="AB80" s="133">
        <v>202641428</v>
      </c>
      <c r="AC80" s="133">
        <v>138977517</v>
      </c>
      <c r="AD80" s="133">
        <v>99962299</v>
      </c>
      <c r="AE80" s="133">
        <v>105776383</v>
      </c>
      <c r="AF80" s="133">
        <v>67308266.6159976</v>
      </c>
      <c r="AG80" s="133">
        <v>80890886.1933883</v>
      </c>
      <c r="AH80" s="133">
        <v>60723448.0206586</v>
      </c>
      <c r="AI80" s="133">
        <v>62679334.0058199</v>
      </c>
      <c r="AJ80" s="133">
        <v>61908482.7345812</v>
      </c>
      <c r="AK80" s="133">
        <v>59725597.5122159</v>
      </c>
      <c r="AL80" s="133">
        <v>59679261.6169481</v>
      </c>
      <c r="AM80" s="133">
        <v>50392087.8261635</v>
      </c>
      <c r="AN80" s="133">
        <v>56537550.8236582</v>
      </c>
      <c r="AO80" s="133">
        <v>58302682.5344383</v>
      </c>
      <c r="AP80" s="133">
        <v>44034274.429300435</v>
      </c>
      <c r="AQ80" s="133">
        <v>36803466.0790639</v>
      </c>
      <c r="AR80" s="133">
        <v>38944546.63878</v>
      </c>
      <c r="AS80" s="133">
        <v>37956957.148600005</v>
      </c>
      <c r="AT80" s="133">
        <v>38612673.4587</v>
      </c>
      <c r="AU80" s="133">
        <v>35799337.96468001</v>
      </c>
      <c r="AV80" s="133"/>
      <c r="AW80" s="133"/>
      <c r="AX80" s="133"/>
      <c r="AY80" s="133"/>
      <c r="AZ80" s="133"/>
      <c r="BA80" s="133"/>
      <c r="BB80" s="133"/>
      <c r="BC80" s="133"/>
      <c r="BD80" s="133"/>
      <c r="BE80" s="133"/>
      <c r="BF80" s="133"/>
      <c r="BG80" s="133"/>
      <c r="BH80" s="133"/>
      <c r="BI80" s="133"/>
      <c r="BJ80" s="133"/>
    </row>
    <row r="81" spans="1:62" ht="12">
      <c r="A81" s="145" t="s">
        <v>452</v>
      </c>
      <c r="B81" s="161" t="s">
        <v>453</v>
      </c>
      <c r="C81" s="130">
        <v>8.52508623884534</v>
      </c>
      <c r="D81" s="130">
        <v>7.52856488882475</v>
      </c>
      <c r="E81" s="130">
        <v>6.50089725965555</v>
      </c>
      <c r="F81" s="130">
        <v>6.51399391427343</v>
      </c>
      <c r="G81" s="130">
        <v>2.92720593755991</v>
      </c>
      <c r="H81" s="130">
        <v>3.9530581436697</v>
      </c>
      <c r="I81" s="130">
        <v>4.06809796750816</v>
      </c>
      <c r="J81" s="130">
        <v>3.7011327720433</v>
      </c>
      <c r="K81" s="130">
        <v>3.7870976172551</v>
      </c>
      <c r="L81" s="130">
        <v>3.86763166384353</v>
      </c>
      <c r="M81" s="130">
        <v>4.07605172260007</v>
      </c>
      <c r="N81" s="130">
        <v>3.91251194496448</v>
      </c>
      <c r="O81" s="130">
        <v>3.72394955600189</v>
      </c>
      <c r="P81" s="130">
        <v>3.42127003390824</v>
      </c>
      <c r="Q81" s="130">
        <v>3.4924939548085</v>
      </c>
      <c r="R81" s="130">
        <v>2.96201762631681</v>
      </c>
      <c r="S81" s="130">
        <v>3.18624386873993</v>
      </c>
      <c r="T81" s="130">
        <v>3.03178110238809</v>
      </c>
      <c r="U81" s="130">
        <v>2.91152972197636</v>
      </c>
      <c r="V81" s="130">
        <v>2.30150016255773</v>
      </c>
      <c r="W81" s="130">
        <v>2.35727454693744</v>
      </c>
      <c r="X81" s="130">
        <v>2.44770246084649</v>
      </c>
      <c r="Y81" s="130">
        <v>1.94100237567273</v>
      </c>
      <c r="Z81" s="130">
        <v>1.83906033377278</v>
      </c>
      <c r="AA81" s="130">
        <v>1.85874283738951</v>
      </c>
      <c r="AB81" s="130">
        <v>1.83396717378748</v>
      </c>
      <c r="AC81" s="130">
        <v>1.80941483796934</v>
      </c>
      <c r="AD81" s="130">
        <v>1.97193052350358</v>
      </c>
      <c r="AE81" s="130">
        <v>1.92611007834174</v>
      </c>
      <c r="AF81" s="130">
        <v>1.5955886202336</v>
      </c>
      <c r="AG81" s="130">
        <v>2.02133405799116</v>
      </c>
      <c r="AH81" s="130">
        <v>2.26228082834615</v>
      </c>
      <c r="AI81" s="130">
        <v>2.20208711395731</v>
      </c>
      <c r="AJ81" s="130">
        <v>1.75246130915325</v>
      </c>
      <c r="AK81" s="130">
        <v>1.55840806339364</v>
      </c>
      <c r="AL81" s="130">
        <v>1.60538069212802</v>
      </c>
      <c r="AM81" s="130">
        <v>1.57162147417335</v>
      </c>
      <c r="AN81" s="130">
        <v>1.52742969815911</v>
      </c>
      <c r="AO81" s="130">
        <v>1.75319917317315</v>
      </c>
      <c r="AP81" s="130">
        <v>1.7754062349266169</v>
      </c>
      <c r="AQ81" s="130">
        <v>1.69272307884194</v>
      </c>
      <c r="AR81" s="130">
        <v>1.24116916036947</v>
      </c>
      <c r="AS81" s="130">
        <v>1.369822205455733</v>
      </c>
      <c r="AT81" s="130">
        <v>1.4320729693977363</v>
      </c>
      <c r="AU81" s="130">
        <v>1.4459120169232853</v>
      </c>
      <c r="AV81" s="130"/>
      <c r="AW81" s="130"/>
      <c r="AX81" s="130"/>
      <c r="AY81" s="130" t="s">
        <v>170</v>
      </c>
      <c r="AZ81" s="130" t="s">
        <v>170</v>
      </c>
      <c r="BA81" s="130" t="s">
        <v>170</v>
      </c>
      <c r="BB81" s="130" t="s">
        <v>170</v>
      </c>
      <c r="BC81" s="130" t="s">
        <v>170</v>
      </c>
      <c r="BD81" s="130" t="s">
        <v>170</v>
      </c>
      <c r="BE81" s="130" t="s">
        <v>170</v>
      </c>
      <c r="BF81" s="130" t="s">
        <v>170</v>
      </c>
      <c r="BG81" s="130" t="s">
        <v>170</v>
      </c>
      <c r="BH81" s="130" t="s">
        <v>170</v>
      </c>
      <c r="BI81" s="130" t="s">
        <v>170</v>
      </c>
      <c r="BJ81" s="130" t="s">
        <v>170</v>
      </c>
    </row>
    <row r="82" spans="1:62" ht="12">
      <c r="A82" s="147" t="s">
        <v>454</v>
      </c>
      <c r="B82" s="162" t="s">
        <v>455</v>
      </c>
      <c r="C82" s="133">
        <v>755449229</v>
      </c>
      <c r="D82" s="133">
        <v>672785394</v>
      </c>
      <c r="E82" s="133">
        <v>591191973</v>
      </c>
      <c r="F82" s="133">
        <v>602188958</v>
      </c>
      <c r="G82" s="133">
        <v>223252772</v>
      </c>
      <c r="H82" s="133">
        <v>300461354</v>
      </c>
      <c r="I82" s="133">
        <v>306854923</v>
      </c>
      <c r="J82" s="133">
        <v>263316761</v>
      </c>
      <c r="K82" s="133">
        <v>272522445</v>
      </c>
      <c r="L82" s="133">
        <v>277047750</v>
      </c>
      <c r="M82" s="133">
        <v>298891881</v>
      </c>
      <c r="N82" s="133">
        <v>290356416</v>
      </c>
      <c r="O82" s="133">
        <v>278772128</v>
      </c>
      <c r="P82" s="133">
        <v>262748338</v>
      </c>
      <c r="Q82" s="133">
        <v>280604666</v>
      </c>
      <c r="R82" s="133">
        <v>248288273</v>
      </c>
      <c r="S82" s="133">
        <v>271597346</v>
      </c>
      <c r="T82" s="133">
        <v>269455036</v>
      </c>
      <c r="U82" s="133">
        <v>265550863</v>
      </c>
      <c r="V82" s="133">
        <v>220859183</v>
      </c>
      <c r="W82" s="133">
        <v>229391520</v>
      </c>
      <c r="X82" s="133">
        <v>249706396</v>
      </c>
      <c r="Y82" s="133">
        <v>205858774</v>
      </c>
      <c r="Z82" s="133">
        <v>201686830</v>
      </c>
      <c r="AA82" s="133">
        <v>219964315</v>
      </c>
      <c r="AB82" s="133">
        <v>217674605</v>
      </c>
      <c r="AC82" s="133">
        <v>214723890</v>
      </c>
      <c r="AD82" s="133">
        <v>236607485</v>
      </c>
      <c r="AE82" s="133">
        <v>230963014</v>
      </c>
      <c r="AF82" s="133">
        <v>199511461.384003</v>
      </c>
      <c r="AG82" s="133">
        <v>290063150.806612</v>
      </c>
      <c r="AH82" s="133">
        <v>351868651.979342</v>
      </c>
      <c r="AI82" s="133">
        <v>343949568.994181</v>
      </c>
      <c r="AJ82" s="133">
        <v>268398302.265419</v>
      </c>
      <c r="AK82" s="133">
        <v>241401128.487784</v>
      </c>
      <c r="AL82" s="133">
        <v>249007597.383052</v>
      </c>
      <c r="AM82" s="133">
        <v>239641649.173837</v>
      </c>
      <c r="AN82" s="133">
        <v>237259963.176342</v>
      </c>
      <c r="AO82" s="133">
        <v>243746402.465562</v>
      </c>
      <c r="AP82" s="133">
        <v>241286787.57069954</v>
      </c>
      <c r="AQ82" s="133">
        <v>225238601.920936</v>
      </c>
      <c r="AR82" s="133">
        <v>167336088.81479</v>
      </c>
      <c r="AS82" s="133">
        <v>180734966.8514</v>
      </c>
      <c r="AT82" s="133">
        <v>197067903.5413</v>
      </c>
      <c r="AU82" s="133">
        <v>188560051.78151995</v>
      </c>
      <c r="AV82" s="133"/>
      <c r="AW82" s="133"/>
      <c r="AX82" s="133"/>
      <c r="AY82" s="133" t="s">
        <v>170</v>
      </c>
      <c r="AZ82" s="133" t="s">
        <v>170</v>
      </c>
      <c r="BA82" s="133" t="s">
        <v>170</v>
      </c>
      <c r="BB82" s="133" t="s">
        <v>170</v>
      </c>
      <c r="BC82" s="133" t="s">
        <v>170</v>
      </c>
      <c r="BD82" s="133" t="s">
        <v>170</v>
      </c>
      <c r="BE82" s="133" t="s">
        <v>170</v>
      </c>
      <c r="BF82" s="133" t="s">
        <v>170</v>
      </c>
      <c r="BG82" s="133" t="s">
        <v>170</v>
      </c>
      <c r="BH82" s="133" t="s">
        <v>170</v>
      </c>
      <c r="BI82" s="133" t="s">
        <v>170</v>
      </c>
      <c r="BJ82" s="133" t="s">
        <v>170</v>
      </c>
    </row>
    <row r="83" spans="1:62" ht="12">
      <c r="A83" s="145" t="s">
        <v>456</v>
      </c>
      <c r="B83" s="161" t="s">
        <v>457</v>
      </c>
      <c r="C83" s="130">
        <v>2.89510179338633</v>
      </c>
      <c r="D83" s="130">
        <v>1.47101353215443</v>
      </c>
      <c r="E83" s="130">
        <v>1.03812013331854</v>
      </c>
      <c r="F83" s="130">
        <v>1.30700278089684</v>
      </c>
      <c r="G83" s="130">
        <v>0</v>
      </c>
      <c r="H83" s="130">
        <v>0</v>
      </c>
      <c r="I83" s="130">
        <v>0.000257631023252594</v>
      </c>
      <c r="J83" s="130">
        <v>6.03135199769444E-05</v>
      </c>
      <c r="K83" s="130">
        <v>5.36403407161736E-05</v>
      </c>
      <c r="L83" s="130">
        <v>4.91676930061944E-05</v>
      </c>
      <c r="M83" s="130">
        <v>4.32572340902342E-05</v>
      </c>
      <c r="N83" s="130">
        <v>3.78374058090739E-05</v>
      </c>
      <c r="O83" s="130">
        <v>3.24609116628927E-05</v>
      </c>
      <c r="P83" s="130">
        <v>2.8268788682556E-05</v>
      </c>
      <c r="Q83" s="130">
        <v>2.02999391332027E-05</v>
      </c>
      <c r="R83" s="130">
        <v>0</v>
      </c>
      <c r="S83" s="130">
        <v>9.04498537625066E-06</v>
      </c>
      <c r="T83" s="130">
        <v>5.27696701508304E-06</v>
      </c>
      <c r="U83" s="130">
        <v>0</v>
      </c>
      <c r="V83" s="130">
        <v>0</v>
      </c>
      <c r="W83" s="130">
        <v>0</v>
      </c>
      <c r="X83" s="130">
        <v>0</v>
      </c>
      <c r="Y83" s="130">
        <v>0</v>
      </c>
      <c r="Z83" s="130">
        <v>0</v>
      </c>
      <c r="AA83" s="130">
        <v>0</v>
      </c>
      <c r="AB83" s="130">
        <v>0</v>
      </c>
      <c r="AC83" s="130">
        <v>0</v>
      </c>
      <c r="AD83" s="130">
        <v>0</v>
      </c>
      <c r="AE83" s="130">
        <v>0</v>
      </c>
      <c r="AF83" s="130">
        <v>2.25515836015731E-06</v>
      </c>
      <c r="AG83" s="130">
        <v>5.01710930515359E-06</v>
      </c>
      <c r="AH83" s="130">
        <v>4.32357718450037E-06</v>
      </c>
      <c r="AI83" s="130">
        <v>5.29649014510942E-06</v>
      </c>
      <c r="AJ83" s="130">
        <v>7.65646264501608E-06</v>
      </c>
      <c r="AK83" s="130">
        <v>6.04029929977189E-06</v>
      </c>
      <c r="AL83" s="130">
        <v>6.01421967997336E-06</v>
      </c>
      <c r="AM83" s="130">
        <v>2.82918425353163E-05</v>
      </c>
      <c r="AN83" s="130">
        <v>1.12185386369761E-05</v>
      </c>
      <c r="AO83" s="130">
        <v>2.13438180148275E-05</v>
      </c>
      <c r="AP83" s="130">
        <v>2.6114984679035735E-05</v>
      </c>
      <c r="AQ83" s="130">
        <v>2.0333650246535E-05</v>
      </c>
      <c r="AR83" s="130">
        <v>1.29532164994814E-05</v>
      </c>
      <c r="AS83" s="130">
        <v>7.619080819593991E-06</v>
      </c>
      <c r="AT83" s="130">
        <v>1.8483813552235124E-05</v>
      </c>
      <c r="AU83" s="130">
        <v>1.971211710091362E-05</v>
      </c>
      <c r="AV83" s="130"/>
      <c r="AW83" s="130"/>
      <c r="AX83" s="130"/>
      <c r="AY83" s="130" t="s">
        <v>170</v>
      </c>
      <c r="AZ83" s="130" t="s">
        <v>170</v>
      </c>
      <c r="BA83" s="130" t="s">
        <v>170</v>
      </c>
      <c r="BB83" s="130" t="s">
        <v>170</v>
      </c>
      <c r="BC83" s="130" t="s">
        <v>170</v>
      </c>
      <c r="BD83" s="130" t="s">
        <v>170</v>
      </c>
      <c r="BE83" s="130" t="s">
        <v>170</v>
      </c>
      <c r="BF83" s="130" t="s">
        <v>170</v>
      </c>
      <c r="BG83" s="130" t="s">
        <v>170</v>
      </c>
      <c r="BH83" s="130" t="s">
        <v>170</v>
      </c>
      <c r="BI83" s="130" t="s">
        <v>170</v>
      </c>
      <c r="BJ83" s="130" t="s">
        <v>170</v>
      </c>
    </row>
    <row r="84" spans="1:62" ht="12">
      <c r="A84" s="147" t="s">
        <v>458</v>
      </c>
      <c r="B84" s="162" t="s">
        <v>459</v>
      </c>
      <c r="C84" s="133">
        <v>256549008</v>
      </c>
      <c r="D84" s="133">
        <v>131456185</v>
      </c>
      <c r="E84" s="133">
        <v>94406705</v>
      </c>
      <c r="F84" s="133">
        <v>120826432</v>
      </c>
      <c r="G84" s="133">
        <v>0</v>
      </c>
      <c r="H84" s="133">
        <v>0</v>
      </c>
      <c r="I84" s="133">
        <v>19433</v>
      </c>
      <c r="J84" s="133">
        <v>4291</v>
      </c>
      <c r="K84" s="133">
        <v>3860</v>
      </c>
      <c r="L84" s="133">
        <v>3522</v>
      </c>
      <c r="M84" s="133">
        <v>3172</v>
      </c>
      <c r="N84" s="133">
        <v>2808</v>
      </c>
      <c r="O84" s="133">
        <v>2430</v>
      </c>
      <c r="P84" s="133">
        <v>2171</v>
      </c>
      <c r="Q84" s="133">
        <v>1631</v>
      </c>
      <c r="R84" s="133">
        <v>0</v>
      </c>
      <c r="S84" s="133">
        <v>771</v>
      </c>
      <c r="T84" s="133">
        <v>469</v>
      </c>
      <c r="U84" s="133">
        <v>0</v>
      </c>
      <c r="V84" s="133">
        <v>0</v>
      </c>
      <c r="W84" s="133">
        <v>0</v>
      </c>
      <c r="X84" s="133">
        <v>0</v>
      </c>
      <c r="Y84" s="133">
        <v>0</v>
      </c>
      <c r="Z84" s="133">
        <v>0</v>
      </c>
      <c r="AA84" s="133">
        <v>0</v>
      </c>
      <c r="AB84" s="133">
        <v>0</v>
      </c>
      <c r="AC84" s="133">
        <v>0</v>
      </c>
      <c r="AD84" s="133">
        <v>0</v>
      </c>
      <c r="AE84" s="133">
        <v>0</v>
      </c>
      <c r="AF84" s="133">
        <v>281.983673223657</v>
      </c>
      <c r="AG84" s="133">
        <v>719.959438293098</v>
      </c>
      <c r="AH84" s="133">
        <v>672.476757340051</v>
      </c>
      <c r="AI84" s="133">
        <v>827.272223267562</v>
      </c>
      <c r="AJ84" s="133">
        <v>1172.62593162404</v>
      </c>
      <c r="AK84" s="133">
        <v>935.656777977408</v>
      </c>
      <c r="AL84" s="133">
        <v>932.854369052425</v>
      </c>
      <c r="AM84" s="133">
        <v>4313.9546734024</v>
      </c>
      <c r="AN84" s="133">
        <v>1742.60724870627</v>
      </c>
      <c r="AO84" s="133">
        <v>2967.42032257395</v>
      </c>
      <c r="AP84" s="133">
        <v>3549.159981925498</v>
      </c>
      <c r="AQ84" s="133">
        <v>2705.65399073553</v>
      </c>
      <c r="AR84" s="133">
        <v>1746.37</v>
      </c>
      <c r="AS84" s="133">
        <v>1005.265</v>
      </c>
      <c r="AT84" s="133">
        <v>2543.562</v>
      </c>
      <c r="AU84" s="133">
        <v>2570.6389999999997</v>
      </c>
      <c r="AV84" s="133"/>
      <c r="AW84" s="133"/>
      <c r="AX84" s="133"/>
      <c r="AY84" s="133"/>
      <c r="AZ84" s="133"/>
      <c r="BA84" s="133"/>
      <c r="BB84" s="133"/>
      <c r="BC84" s="133"/>
      <c r="BD84" s="133"/>
      <c r="BE84" s="133"/>
      <c r="BF84" s="133"/>
      <c r="BG84" s="133"/>
      <c r="BH84" s="133"/>
      <c r="BI84" s="133"/>
      <c r="BJ84" s="133"/>
    </row>
    <row r="85" spans="1:62" ht="12">
      <c r="A85" s="145" t="s">
        <v>460</v>
      </c>
      <c r="B85" s="161" t="s">
        <v>461</v>
      </c>
      <c r="C85" s="130">
        <v>2.89510179338633</v>
      </c>
      <c r="D85" s="130">
        <v>1.47101353215443</v>
      </c>
      <c r="E85" s="130">
        <v>1.03812013331854</v>
      </c>
      <c r="F85" s="130">
        <v>1.30700278089684</v>
      </c>
      <c r="G85" s="130">
        <v>0</v>
      </c>
      <c r="H85" s="130">
        <v>0</v>
      </c>
      <c r="I85" s="130">
        <v>0</v>
      </c>
      <c r="J85" s="130">
        <v>0</v>
      </c>
      <c r="K85" s="130">
        <v>0</v>
      </c>
      <c r="L85" s="130">
        <v>0</v>
      </c>
      <c r="M85" s="130">
        <v>0</v>
      </c>
      <c r="N85" s="130">
        <v>0</v>
      </c>
      <c r="O85" s="130">
        <v>0</v>
      </c>
      <c r="P85" s="130">
        <v>0</v>
      </c>
      <c r="Q85" s="130">
        <v>0</v>
      </c>
      <c r="R85" s="130">
        <v>0</v>
      </c>
      <c r="S85" s="130">
        <v>0</v>
      </c>
      <c r="T85" s="130">
        <v>0</v>
      </c>
      <c r="U85" s="130">
        <v>0</v>
      </c>
      <c r="V85" s="130">
        <v>0</v>
      </c>
      <c r="W85" s="130">
        <v>0</v>
      </c>
      <c r="X85" s="130">
        <v>0</v>
      </c>
      <c r="Y85" s="130">
        <v>0</v>
      </c>
      <c r="Z85" s="130">
        <v>0</v>
      </c>
      <c r="AA85" s="130">
        <v>0</v>
      </c>
      <c r="AB85" s="130">
        <v>0</v>
      </c>
      <c r="AC85" s="130">
        <v>0</v>
      </c>
      <c r="AD85" s="130">
        <v>0</v>
      </c>
      <c r="AE85" s="130">
        <v>0</v>
      </c>
      <c r="AF85" s="130">
        <v>2.19171881136052E-06</v>
      </c>
      <c r="AG85" s="130">
        <v>5.01710930515359E-06</v>
      </c>
      <c r="AH85" s="130">
        <v>4.32357718450037E-06</v>
      </c>
      <c r="AI85" s="130">
        <v>5.29649014510942E-06</v>
      </c>
      <c r="AJ85" s="130">
        <v>7.65646264501608E-06</v>
      </c>
      <c r="AK85" s="130">
        <v>6.04029929977189E-06</v>
      </c>
      <c r="AL85" s="130">
        <v>6.01421967997336E-06</v>
      </c>
      <c r="AM85" s="130">
        <v>1.61969100617111E-05</v>
      </c>
      <c r="AN85" s="130">
        <v>1.12185386369761E-05</v>
      </c>
      <c r="AO85" s="130">
        <v>2.13438180148275E-05</v>
      </c>
      <c r="AP85" s="130">
        <v>2.6114984679035735E-05</v>
      </c>
      <c r="AQ85" s="130">
        <v>2.0333650246535E-05</v>
      </c>
      <c r="AR85" s="130">
        <v>1.29532164994814E-05</v>
      </c>
      <c r="AS85" s="130">
        <v>7.619080819593991E-06</v>
      </c>
      <c r="AT85" s="130">
        <v>1.8483813552235124E-05</v>
      </c>
      <c r="AU85" s="130">
        <v>1.971211710091362E-05</v>
      </c>
      <c r="AV85" s="130"/>
      <c r="AW85" s="130"/>
      <c r="AX85" s="130"/>
      <c r="AY85" s="130" t="s">
        <v>170</v>
      </c>
      <c r="AZ85" s="130" t="s">
        <v>170</v>
      </c>
      <c r="BA85" s="130" t="s">
        <v>170</v>
      </c>
      <c r="BB85" s="130" t="s">
        <v>170</v>
      </c>
      <c r="BC85" s="130" t="s">
        <v>170</v>
      </c>
      <c r="BD85" s="130" t="s">
        <v>170</v>
      </c>
      <c r="BE85" s="130" t="s">
        <v>170</v>
      </c>
      <c r="BF85" s="130" t="s">
        <v>170</v>
      </c>
      <c r="BG85" s="130" t="s">
        <v>170</v>
      </c>
      <c r="BH85" s="130" t="s">
        <v>170</v>
      </c>
      <c r="BI85" s="130" t="s">
        <v>170</v>
      </c>
      <c r="BJ85" s="130" t="s">
        <v>170</v>
      </c>
    </row>
    <row r="86" spans="1:62" ht="12">
      <c r="A86" s="147" t="s">
        <v>462</v>
      </c>
      <c r="B86" s="162" t="s">
        <v>463</v>
      </c>
      <c r="C86" s="133">
        <v>256549008</v>
      </c>
      <c r="D86" s="133">
        <v>131456185</v>
      </c>
      <c r="E86" s="133">
        <v>94406705</v>
      </c>
      <c r="F86" s="133">
        <v>120826432</v>
      </c>
      <c r="G86" s="133">
        <v>0</v>
      </c>
      <c r="H86" s="133">
        <v>0</v>
      </c>
      <c r="I86" s="133">
        <v>0</v>
      </c>
      <c r="J86" s="133">
        <v>0</v>
      </c>
      <c r="K86" s="133">
        <v>0</v>
      </c>
      <c r="L86" s="133">
        <v>0</v>
      </c>
      <c r="M86" s="133">
        <v>0</v>
      </c>
      <c r="N86" s="133">
        <v>0</v>
      </c>
      <c r="O86" s="133">
        <v>0</v>
      </c>
      <c r="P86" s="133">
        <v>0</v>
      </c>
      <c r="Q86" s="133">
        <v>0</v>
      </c>
      <c r="R86" s="133">
        <v>0</v>
      </c>
      <c r="S86" s="133">
        <v>0</v>
      </c>
      <c r="T86" s="133">
        <v>0</v>
      </c>
      <c r="U86" s="133">
        <v>0</v>
      </c>
      <c r="V86" s="133">
        <v>0</v>
      </c>
      <c r="W86" s="133">
        <v>0</v>
      </c>
      <c r="X86" s="133">
        <v>0</v>
      </c>
      <c r="Y86" s="133">
        <v>0</v>
      </c>
      <c r="Z86" s="133">
        <v>0</v>
      </c>
      <c r="AA86" s="133">
        <v>0</v>
      </c>
      <c r="AB86" s="133">
        <v>0</v>
      </c>
      <c r="AC86" s="133">
        <v>0</v>
      </c>
      <c r="AD86" s="133">
        <v>0</v>
      </c>
      <c r="AE86" s="133">
        <v>0</v>
      </c>
      <c r="AF86" s="133">
        <v>274.05122940356</v>
      </c>
      <c r="AG86" s="133">
        <v>719.959438293098</v>
      </c>
      <c r="AH86" s="133">
        <v>672.476757340051</v>
      </c>
      <c r="AI86" s="133">
        <v>827.272223267562</v>
      </c>
      <c r="AJ86" s="133">
        <v>1172.62593162404</v>
      </c>
      <c r="AK86" s="133">
        <v>935.656777977408</v>
      </c>
      <c r="AL86" s="133">
        <v>932.854369052425</v>
      </c>
      <c r="AM86" s="133">
        <v>2469.71316089349</v>
      </c>
      <c r="AN86" s="133">
        <v>1742.60724870627</v>
      </c>
      <c r="AO86" s="133">
        <v>2967.42032257395</v>
      </c>
      <c r="AP86" s="133">
        <v>3549.159981925498</v>
      </c>
      <c r="AQ86" s="133">
        <v>2705.65399073553</v>
      </c>
      <c r="AR86" s="133">
        <v>1746.37</v>
      </c>
      <c r="AS86" s="133">
        <v>1005.265</v>
      </c>
      <c r="AT86" s="133">
        <v>2543.562</v>
      </c>
      <c r="AU86" s="133">
        <v>2570.6389999999997</v>
      </c>
      <c r="AV86" s="133"/>
      <c r="AW86" s="133"/>
      <c r="AX86" s="133"/>
      <c r="AY86" s="133"/>
      <c r="AZ86" s="133"/>
      <c r="BA86" s="133"/>
      <c r="BB86" s="133"/>
      <c r="BC86" s="133"/>
      <c r="BD86" s="133"/>
      <c r="BE86" s="133"/>
      <c r="BF86" s="133"/>
      <c r="BG86" s="133"/>
      <c r="BH86" s="133"/>
      <c r="BI86" s="133"/>
      <c r="BJ86" s="133"/>
    </row>
    <row r="87" spans="1:62" ht="12">
      <c r="A87" s="145" t="s">
        <v>464</v>
      </c>
      <c r="B87" s="161" t="s">
        <v>465</v>
      </c>
      <c r="C87" s="130">
        <v>0.549755279157311</v>
      </c>
      <c r="D87" s="130">
        <v>0.466095077718916</v>
      </c>
      <c r="E87" s="130">
        <v>0.326242996704616</v>
      </c>
      <c r="F87" s="130">
        <v>0.567895491520054</v>
      </c>
      <c r="G87" s="130">
        <v>0.551594893906831</v>
      </c>
      <c r="H87" s="130">
        <v>0.603803741524569</v>
      </c>
      <c r="I87" s="130">
        <v>0.617382937964523</v>
      </c>
      <c r="J87" s="130">
        <v>0.634173133116312</v>
      </c>
      <c r="K87" s="130">
        <v>0.624689265744652</v>
      </c>
      <c r="L87" s="130">
        <v>0.638795713721903</v>
      </c>
      <c r="M87" s="130">
        <v>0.679328855225271</v>
      </c>
      <c r="N87" s="130">
        <v>0.678171763041653</v>
      </c>
      <c r="O87" s="130">
        <v>0.589831850308182</v>
      </c>
      <c r="P87" s="130">
        <v>0.608595652527077</v>
      </c>
      <c r="Q87" s="130">
        <v>0.526919969024225</v>
      </c>
      <c r="R87" s="130">
        <v>0.511153935033209</v>
      </c>
      <c r="S87" s="130">
        <v>0.633112127700624</v>
      </c>
      <c r="T87" s="130">
        <v>0.611692132001866</v>
      </c>
      <c r="U87" s="130">
        <v>0.565910411257439</v>
      </c>
      <c r="V87" s="130">
        <v>0.32306854385006</v>
      </c>
      <c r="W87" s="130">
        <v>0.31860636231386</v>
      </c>
      <c r="X87" s="130">
        <v>0.290443600117008</v>
      </c>
      <c r="Y87" s="130">
        <v>0.276999047557775</v>
      </c>
      <c r="Z87" s="130">
        <v>0.280041197718071</v>
      </c>
      <c r="AA87" s="130">
        <v>0.300479523750253</v>
      </c>
      <c r="AB87" s="130">
        <v>0.292623631961952</v>
      </c>
      <c r="AC87" s="130">
        <v>0.279803677391786</v>
      </c>
      <c r="AD87" s="130">
        <v>0.302210319980927</v>
      </c>
      <c r="AE87" s="130">
        <v>0.313343931430597</v>
      </c>
      <c r="AF87" s="130">
        <v>0.326586722399695</v>
      </c>
      <c r="AG87" s="130">
        <v>0.388086782117026</v>
      </c>
      <c r="AH87" s="130">
        <v>0.484787748289791</v>
      </c>
      <c r="AI87" s="130">
        <v>0.490555817322726</v>
      </c>
      <c r="AJ87" s="130">
        <v>0.166794746075547</v>
      </c>
      <c r="AK87" s="130">
        <v>0.153637717020069</v>
      </c>
      <c r="AL87" s="130">
        <v>0.147722643900291</v>
      </c>
      <c r="AM87" s="130">
        <v>0.155970034267921</v>
      </c>
      <c r="AN87" s="130">
        <v>0.150103650752975</v>
      </c>
      <c r="AO87" s="130">
        <v>0.156856737621661</v>
      </c>
      <c r="AP87" s="130">
        <v>0.17238251965335152</v>
      </c>
      <c r="AQ87" s="130">
        <v>0.17582966682721</v>
      </c>
      <c r="AR87" s="130">
        <v>0.00521418156823491</v>
      </c>
      <c r="AS87" s="130">
        <v>0.005221914964135082</v>
      </c>
      <c r="AT87" s="130">
        <v>0.006769647953471612</v>
      </c>
      <c r="AU87" s="130">
        <v>0.011522708665259293</v>
      </c>
      <c r="AV87" s="130"/>
      <c r="AW87" s="130"/>
      <c r="AX87" s="130"/>
      <c r="AY87" s="130" t="s">
        <v>170</v>
      </c>
      <c r="AZ87" s="130" t="s">
        <v>170</v>
      </c>
      <c r="BA87" s="130" t="s">
        <v>170</v>
      </c>
      <c r="BB87" s="130" t="s">
        <v>170</v>
      </c>
      <c r="BC87" s="130" t="s">
        <v>170</v>
      </c>
      <c r="BD87" s="130" t="s">
        <v>170</v>
      </c>
      <c r="BE87" s="130" t="s">
        <v>170</v>
      </c>
      <c r="BF87" s="130" t="s">
        <v>170</v>
      </c>
      <c r="BG87" s="130" t="s">
        <v>170</v>
      </c>
      <c r="BH87" s="130" t="s">
        <v>170</v>
      </c>
      <c r="BI87" s="130" t="s">
        <v>170</v>
      </c>
      <c r="BJ87" s="130" t="s">
        <v>170</v>
      </c>
    </row>
    <row r="88" spans="1:62" ht="12">
      <c r="A88" s="147" t="s">
        <v>466</v>
      </c>
      <c r="B88" s="162" t="s">
        <v>467</v>
      </c>
      <c r="C88" s="133">
        <v>48716481</v>
      </c>
      <c r="D88" s="133">
        <v>41652289</v>
      </c>
      <c r="E88" s="133">
        <v>29668557</v>
      </c>
      <c r="F88" s="133">
        <v>52499342</v>
      </c>
      <c r="G88" s="133">
        <v>42069158</v>
      </c>
      <c r="H88" s="133">
        <v>45893504</v>
      </c>
      <c r="I88" s="133">
        <v>46568936</v>
      </c>
      <c r="J88" s="133">
        <v>45118191</v>
      </c>
      <c r="K88" s="133">
        <v>44953118</v>
      </c>
      <c r="L88" s="133">
        <v>45758472</v>
      </c>
      <c r="M88" s="133">
        <v>49814353</v>
      </c>
      <c r="N88" s="133">
        <v>50328670</v>
      </c>
      <c r="O88" s="133">
        <v>44154379</v>
      </c>
      <c r="P88" s="133">
        <v>46739221</v>
      </c>
      <c r="Q88" s="133">
        <v>42335421</v>
      </c>
      <c r="R88" s="133">
        <v>42846986</v>
      </c>
      <c r="S88" s="133">
        <v>53966859</v>
      </c>
      <c r="T88" s="133">
        <v>54365246</v>
      </c>
      <c r="U88" s="133">
        <v>51614791</v>
      </c>
      <c r="V88" s="133">
        <v>31002672</v>
      </c>
      <c r="W88" s="133">
        <v>31004279</v>
      </c>
      <c r="X88" s="133">
        <v>29630082</v>
      </c>
      <c r="Y88" s="133">
        <v>29377957</v>
      </c>
      <c r="Z88" s="133">
        <v>30711674</v>
      </c>
      <c r="AA88" s="133">
        <v>35558858</v>
      </c>
      <c r="AB88" s="133">
        <v>34731665</v>
      </c>
      <c r="AC88" s="133">
        <v>33204400</v>
      </c>
      <c r="AD88" s="133">
        <v>36261533</v>
      </c>
      <c r="AE88" s="133">
        <v>37573584</v>
      </c>
      <c r="AF88" s="133">
        <v>40836211.4321395</v>
      </c>
      <c r="AG88" s="133">
        <v>55690782.2149584</v>
      </c>
      <c r="AH88" s="133">
        <v>75402491.7461435</v>
      </c>
      <c r="AI88" s="133">
        <v>76621156.750028</v>
      </c>
      <c r="AJ88" s="133">
        <v>25545457.9451452</v>
      </c>
      <c r="AK88" s="133">
        <v>23798849.0550843</v>
      </c>
      <c r="AL88" s="133">
        <v>22912983.0806201</v>
      </c>
      <c r="AM88" s="133">
        <v>23782390.8923896</v>
      </c>
      <c r="AN88" s="133">
        <v>23316023.4433097</v>
      </c>
      <c r="AO88" s="133">
        <v>21807713.6259226</v>
      </c>
      <c r="AP88" s="133">
        <v>23427666.064391937</v>
      </c>
      <c r="AQ88" s="133">
        <v>23396401.235032</v>
      </c>
      <c r="AR88" s="133">
        <v>702982.94371</v>
      </c>
      <c r="AS88" s="133">
        <v>688981.84318</v>
      </c>
      <c r="AT88" s="133">
        <v>931572.87262</v>
      </c>
      <c r="AU88" s="133">
        <v>1502665.8034199998</v>
      </c>
      <c r="AV88" s="133"/>
      <c r="AW88" s="133"/>
      <c r="AX88" s="133"/>
      <c r="AY88" s="133"/>
      <c r="AZ88" s="133"/>
      <c r="BA88" s="133"/>
      <c r="BB88" s="133"/>
      <c r="BC88" s="133"/>
      <c r="BD88" s="133"/>
      <c r="BE88" s="133"/>
      <c r="BF88" s="133"/>
      <c r="BG88" s="133"/>
      <c r="BH88" s="133"/>
      <c r="BI88" s="133"/>
      <c r="BJ88" s="133"/>
    </row>
    <row r="89" spans="1:62" ht="12">
      <c r="A89" s="145" t="s">
        <v>468</v>
      </c>
      <c r="B89" s="161" t="s">
        <v>469</v>
      </c>
      <c r="C89" s="130">
        <v>4.91350763845702</v>
      </c>
      <c r="D89" s="130">
        <v>5.43005227220475</v>
      </c>
      <c r="E89" s="130">
        <v>4.97926489828393</v>
      </c>
      <c r="F89" s="130">
        <v>4.5115485667434</v>
      </c>
      <c r="G89" s="130">
        <v>2.27947039065274</v>
      </c>
      <c r="H89" s="130">
        <v>3.24667171624262</v>
      </c>
      <c r="I89" s="130">
        <v>3.34056724735751</v>
      </c>
      <c r="J89" s="130">
        <v>2.97895285210507</v>
      </c>
      <c r="K89" s="130">
        <v>3.07918898986571</v>
      </c>
      <c r="L89" s="130">
        <v>3.14291863139088</v>
      </c>
      <c r="M89" s="130">
        <v>3.34005886362865</v>
      </c>
      <c r="N89" s="130">
        <v>3.18155658309852</v>
      </c>
      <c r="O89" s="130">
        <v>3.10882453736118</v>
      </c>
      <c r="P89" s="130">
        <v>2.78978500906766</v>
      </c>
      <c r="Q89" s="130">
        <v>2.74502179343403</v>
      </c>
      <c r="R89" s="130">
        <v>2.41949792656543</v>
      </c>
      <c r="S89" s="130">
        <v>2.51903110206747</v>
      </c>
      <c r="T89" s="130">
        <v>2.38366653393804</v>
      </c>
      <c r="U89" s="130">
        <v>2.34521576556852</v>
      </c>
      <c r="V89" s="130">
        <v>1.97802127365355</v>
      </c>
      <c r="W89" s="130">
        <v>2.03825766046438</v>
      </c>
      <c r="X89" s="130">
        <v>2.15691379939583</v>
      </c>
      <c r="Y89" s="130">
        <v>1.66369770280794</v>
      </c>
      <c r="Z89" s="130">
        <v>1.55890296769284</v>
      </c>
      <c r="AA89" s="130">
        <v>1.53527767482996</v>
      </c>
      <c r="AB89" s="130">
        <v>1.51650734753373</v>
      </c>
      <c r="AC89" s="130">
        <v>1.47381413912037</v>
      </c>
      <c r="AD89" s="130">
        <v>1.58890643804957</v>
      </c>
      <c r="AE89" s="130">
        <v>1.53618438077449</v>
      </c>
      <c r="AF89" s="130">
        <v>1.19554147430483</v>
      </c>
      <c r="AG89" s="130">
        <v>1.56362708874893</v>
      </c>
      <c r="AH89" s="130">
        <v>1.70965132318446</v>
      </c>
      <c r="AI89" s="130">
        <v>1.67390007205051</v>
      </c>
      <c r="AJ89" s="130">
        <v>1.54673478481249</v>
      </c>
      <c r="AK89" s="130">
        <v>1.38851201288781</v>
      </c>
      <c r="AL89" s="130">
        <v>1.43413540030978</v>
      </c>
      <c r="AM89" s="130">
        <v>1.38020544835958</v>
      </c>
      <c r="AN89" s="130">
        <v>1.34931688207058</v>
      </c>
      <c r="AO89" s="130">
        <v>1.57876257392131</v>
      </c>
      <c r="AP89" s="130">
        <v>1.5574295042205428</v>
      </c>
      <c r="AQ89" s="130">
        <v>1.47478025366983</v>
      </c>
      <c r="AR89" s="130">
        <v>1.18545088659723</v>
      </c>
      <c r="AS89" s="130">
        <v>1.31299803712798</v>
      </c>
      <c r="AT89" s="130">
        <v>1.3453324121737043</v>
      </c>
      <c r="AU89" s="130">
        <v>1.352906505811746</v>
      </c>
      <c r="AV89" s="130"/>
      <c r="AW89" s="130"/>
      <c r="AX89" s="130"/>
      <c r="AY89" s="130" t="s">
        <v>170</v>
      </c>
      <c r="AZ89" s="130" t="s">
        <v>170</v>
      </c>
      <c r="BA89" s="130" t="s">
        <v>170</v>
      </c>
      <c r="BB89" s="130" t="s">
        <v>170</v>
      </c>
      <c r="BC89" s="130" t="s">
        <v>170</v>
      </c>
      <c r="BD89" s="130" t="s">
        <v>170</v>
      </c>
      <c r="BE89" s="130" t="s">
        <v>170</v>
      </c>
      <c r="BF89" s="130" t="s">
        <v>170</v>
      </c>
      <c r="BG89" s="130" t="s">
        <v>170</v>
      </c>
      <c r="BH89" s="130" t="s">
        <v>170</v>
      </c>
      <c r="BI89" s="130" t="s">
        <v>170</v>
      </c>
      <c r="BJ89" s="130" t="s">
        <v>170</v>
      </c>
    </row>
    <row r="90" spans="1:62" ht="12">
      <c r="A90" s="147" t="s">
        <v>470</v>
      </c>
      <c r="B90" s="162" t="s">
        <v>471</v>
      </c>
      <c r="C90" s="133">
        <v>435409737</v>
      </c>
      <c r="D90" s="133">
        <v>485253154</v>
      </c>
      <c r="E90" s="133">
        <v>452814638</v>
      </c>
      <c r="F90" s="133">
        <v>417072040</v>
      </c>
      <c r="G90" s="133">
        <v>173851138</v>
      </c>
      <c r="H90" s="133">
        <v>246770815</v>
      </c>
      <c r="I90" s="133">
        <v>251977586</v>
      </c>
      <c r="J90" s="133">
        <v>211937335</v>
      </c>
      <c r="K90" s="133">
        <v>221580798</v>
      </c>
      <c r="L90" s="133">
        <v>225134814</v>
      </c>
      <c r="M90" s="133">
        <v>244922426</v>
      </c>
      <c r="N90" s="133">
        <v>236110555</v>
      </c>
      <c r="O90" s="133">
        <v>232724321</v>
      </c>
      <c r="P90" s="133">
        <v>214251248</v>
      </c>
      <c r="Q90" s="133">
        <v>220548964</v>
      </c>
      <c r="R90" s="133">
        <v>202812082</v>
      </c>
      <c r="S90" s="133">
        <v>214723728</v>
      </c>
      <c r="T90" s="133">
        <v>211852680</v>
      </c>
      <c r="U90" s="133">
        <v>213899266</v>
      </c>
      <c r="V90" s="133">
        <v>189817133</v>
      </c>
      <c r="W90" s="133">
        <v>198347292</v>
      </c>
      <c r="X90" s="133">
        <v>220041112</v>
      </c>
      <c r="Y90" s="133">
        <v>176448403</v>
      </c>
      <c r="Z90" s="133">
        <v>170962416</v>
      </c>
      <c r="AA90" s="133">
        <v>181685328</v>
      </c>
      <c r="AB90" s="133">
        <v>179995118</v>
      </c>
      <c r="AC90" s="133">
        <v>174898038</v>
      </c>
      <c r="AD90" s="133">
        <v>190649291</v>
      </c>
      <c r="AE90" s="133">
        <v>184206385</v>
      </c>
      <c r="AF90" s="133">
        <v>149489801.856836</v>
      </c>
      <c r="AG90" s="133">
        <v>224381812.722154</v>
      </c>
      <c r="AH90" s="133">
        <v>265914248.534474</v>
      </c>
      <c r="AI90" s="133">
        <v>261450695.874816</v>
      </c>
      <c r="AJ90" s="133">
        <v>236890245.810407</v>
      </c>
      <c r="AK90" s="133">
        <v>215083824.771828</v>
      </c>
      <c r="AL90" s="133">
        <v>222446060.366996</v>
      </c>
      <c r="AM90" s="133">
        <v>210454435.294335</v>
      </c>
      <c r="AN90" s="133">
        <v>209593197.080769</v>
      </c>
      <c r="AO90" s="133">
        <v>219494569.48699</v>
      </c>
      <c r="AP90" s="133">
        <v>211662635.03447393</v>
      </c>
      <c r="AQ90" s="133">
        <v>196238502.699716</v>
      </c>
      <c r="AR90" s="133">
        <v>159824076.50715</v>
      </c>
      <c r="AS90" s="133">
        <v>173237560.1528</v>
      </c>
      <c r="AT90" s="133">
        <v>185131514.73330998</v>
      </c>
      <c r="AU90" s="133">
        <v>176431288.90666997</v>
      </c>
      <c r="AV90" s="133"/>
      <c r="AW90" s="133"/>
      <c r="AX90" s="133"/>
      <c r="AY90" s="133"/>
      <c r="AZ90" s="133"/>
      <c r="BA90" s="133"/>
      <c r="BB90" s="133"/>
      <c r="BC90" s="133"/>
      <c r="BD90" s="133"/>
      <c r="BE90" s="133"/>
      <c r="BF90" s="133"/>
      <c r="BG90" s="133"/>
      <c r="BH90" s="133"/>
      <c r="BI90" s="133"/>
      <c r="BJ90" s="133"/>
    </row>
    <row r="91" spans="1:62" ht="12">
      <c r="A91" s="145" t="s">
        <v>472</v>
      </c>
      <c r="B91" s="161" t="s">
        <v>473</v>
      </c>
      <c r="C91" s="130">
        <v>0.00167101791428197</v>
      </c>
      <c r="D91" s="130">
        <v>0.000500165829753135</v>
      </c>
      <c r="E91" s="130">
        <v>0.000446085047119621</v>
      </c>
      <c r="F91" s="130">
        <v>0.000365480484917089</v>
      </c>
      <c r="G91" s="130">
        <v>0.000496484675368973</v>
      </c>
      <c r="H91" s="130">
        <v>0.000433366156615058</v>
      </c>
      <c r="I91" s="130">
        <v>0.000883062050523957</v>
      </c>
      <c r="J91" s="130">
        <v>0.00505646849301933</v>
      </c>
      <c r="K91" s="130">
        <v>0.00566635158775217</v>
      </c>
      <c r="L91" s="130">
        <v>0.0150921364455692</v>
      </c>
      <c r="M91" s="130">
        <v>0.00492994732795028</v>
      </c>
      <c r="N91" s="130">
        <v>0.00279165404148678</v>
      </c>
      <c r="O91" s="130">
        <v>0.0025684195413269</v>
      </c>
      <c r="P91" s="130">
        <v>0.000513682042158837</v>
      </c>
      <c r="Q91" s="130">
        <v>0.0160793938480592</v>
      </c>
      <c r="R91" s="130">
        <v>0.0127789241297581</v>
      </c>
      <c r="S91" s="130">
        <v>0.015297862367893</v>
      </c>
      <c r="T91" s="130">
        <v>0.0192362887569443</v>
      </c>
      <c r="U91" s="130">
        <v>0.000403545150395771</v>
      </c>
      <c r="V91" s="130">
        <v>0.000410345054120743</v>
      </c>
      <c r="W91" s="130">
        <v>0.000410524159199973</v>
      </c>
      <c r="X91" s="130">
        <v>0.000329779513898629</v>
      </c>
      <c r="Y91" s="130">
        <v>0.000293132139499138</v>
      </c>
      <c r="Z91" s="130">
        <v>0.000106311376064847</v>
      </c>
      <c r="AA91" s="130">
        <v>9.78448859494921E-05</v>
      </c>
      <c r="AB91" s="130">
        <v>9.83397436391232E-05</v>
      </c>
      <c r="AC91" s="130">
        <v>0.000111527438239519</v>
      </c>
      <c r="AD91" s="130">
        <v>0.00313692884877705</v>
      </c>
      <c r="AE91" s="130">
        <v>0.00318667151194116</v>
      </c>
      <c r="AF91" s="130">
        <v>0.00128636955875362</v>
      </c>
      <c r="AG91" s="130">
        <v>0.00237896782893449</v>
      </c>
      <c r="AH91" s="130">
        <v>0.000108604550551396</v>
      </c>
      <c r="AI91" s="130">
        <v>0.000120754359125458</v>
      </c>
      <c r="AJ91" s="130">
        <v>9.39940902189115E-05</v>
      </c>
      <c r="AK91" s="130">
        <v>7.65713458170647E-05</v>
      </c>
      <c r="AL91" s="130">
        <v>8.57990679027521E-05</v>
      </c>
      <c r="AM91" s="130">
        <v>1.21402840604706E-05</v>
      </c>
      <c r="AN91" s="130">
        <v>1.52216491924626E-05</v>
      </c>
      <c r="AO91" s="130">
        <v>3.9645841328927E-05</v>
      </c>
      <c r="AP91" s="130">
        <v>7.567057905428778E-05</v>
      </c>
      <c r="AQ91" s="130">
        <v>6.67841830006378E-05</v>
      </c>
      <c r="AR91" s="130">
        <v>4.3421029410793E-05</v>
      </c>
      <c r="AS91" s="130">
        <v>3.4819858354937346E-05</v>
      </c>
      <c r="AT91" s="130">
        <v>3.049663768780242E-05</v>
      </c>
      <c r="AU91" s="130">
        <v>3.921209053359119E-05</v>
      </c>
      <c r="AV91" s="130"/>
      <c r="AW91" s="130"/>
      <c r="AX91" s="130"/>
      <c r="AY91" s="130" t="s">
        <v>170</v>
      </c>
      <c r="AZ91" s="130" t="s">
        <v>170</v>
      </c>
      <c r="BA91" s="130" t="s">
        <v>170</v>
      </c>
      <c r="BB91" s="130" t="s">
        <v>170</v>
      </c>
      <c r="BC91" s="130" t="s">
        <v>170</v>
      </c>
      <c r="BD91" s="130" t="s">
        <v>170</v>
      </c>
      <c r="BE91" s="130" t="s">
        <v>170</v>
      </c>
      <c r="BF91" s="130" t="s">
        <v>170</v>
      </c>
      <c r="BG91" s="130" t="s">
        <v>170</v>
      </c>
      <c r="BH91" s="130" t="s">
        <v>170</v>
      </c>
      <c r="BI91" s="130" t="s">
        <v>170</v>
      </c>
      <c r="BJ91" s="130" t="s">
        <v>170</v>
      </c>
    </row>
    <row r="92" spans="1:62" ht="12">
      <c r="A92" s="147" t="s">
        <v>474</v>
      </c>
      <c r="B92" s="162" t="s">
        <v>475</v>
      </c>
      <c r="C92" s="133">
        <v>148077</v>
      </c>
      <c r="D92" s="133">
        <v>44697</v>
      </c>
      <c r="E92" s="133">
        <v>40567</v>
      </c>
      <c r="F92" s="133">
        <v>33787</v>
      </c>
      <c r="G92" s="133">
        <v>37866</v>
      </c>
      <c r="H92" s="133">
        <v>32939</v>
      </c>
      <c r="I92" s="133">
        <v>66609</v>
      </c>
      <c r="J92" s="133">
        <v>359742</v>
      </c>
      <c r="K92" s="133">
        <v>407755</v>
      </c>
      <c r="L92" s="133">
        <v>1081086</v>
      </c>
      <c r="M92" s="133">
        <v>361507</v>
      </c>
      <c r="N92" s="133">
        <v>207175</v>
      </c>
      <c r="O92" s="133">
        <v>192270</v>
      </c>
      <c r="P92" s="133">
        <v>39450</v>
      </c>
      <c r="Q92" s="133">
        <v>1291900</v>
      </c>
      <c r="R92" s="133">
        <v>1071181</v>
      </c>
      <c r="S92" s="133">
        <v>1303999</v>
      </c>
      <c r="T92" s="133">
        <v>1709660</v>
      </c>
      <c r="U92" s="133">
        <v>36806</v>
      </c>
      <c r="V92" s="133">
        <v>39378</v>
      </c>
      <c r="W92" s="133">
        <v>39949</v>
      </c>
      <c r="X92" s="133">
        <v>33643</v>
      </c>
      <c r="Y92" s="133">
        <v>31089</v>
      </c>
      <c r="Z92" s="133">
        <v>11659</v>
      </c>
      <c r="AA92" s="133">
        <v>11579</v>
      </c>
      <c r="AB92" s="133">
        <v>11672</v>
      </c>
      <c r="AC92" s="133">
        <v>13235</v>
      </c>
      <c r="AD92" s="133">
        <v>376393</v>
      </c>
      <c r="AE92" s="133">
        <v>382119</v>
      </c>
      <c r="AF92" s="133">
        <v>160846.892044928</v>
      </c>
      <c r="AG92" s="133">
        <v>341383.900103128</v>
      </c>
      <c r="AH92" s="133">
        <v>16892.0393624512</v>
      </c>
      <c r="AI92" s="133">
        <v>18860.9294846338</v>
      </c>
      <c r="AJ92" s="133">
        <v>14395.6697394523</v>
      </c>
      <c r="AK92" s="133">
        <v>11861.0842206601</v>
      </c>
      <c r="AL92" s="133">
        <v>13308.1329935827</v>
      </c>
      <c r="AM92" s="133">
        <v>1851.15674575538</v>
      </c>
      <c r="AN92" s="133">
        <v>2364.42170218341</v>
      </c>
      <c r="AO92" s="133">
        <v>5511.94145224025</v>
      </c>
      <c r="AP92" s="133">
        <v>10284.01870762746</v>
      </c>
      <c r="AQ92" s="133">
        <v>8886.4954920959</v>
      </c>
      <c r="AR92" s="133">
        <v>5854.08135</v>
      </c>
      <c r="AS92" s="133">
        <v>4594.147999999999</v>
      </c>
      <c r="AT92" s="133">
        <v>4196.649599999999</v>
      </c>
      <c r="AU92" s="133">
        <v>5113.612539999999</v>
      </c>
      <c r="AV92" s="133"/>
      <c r="AW92" s="133"/>
      <c r="AX92" s="133"/>
      <c r="AY92" s="133"/>
      <c r="AZ92" s="133"/>
      <c r="BA92" s="133"/>
      <c r="BB92" s="133"/>
      <c r="BC92" s="133"/>
      <c r="BD92" s="133"/>
      <c r="BE92" s="133"/>
      <c r="BF92" s="133"/>
      <c r="BG92" s="133"/>
      <c r="BH92" s="133"/>
      <c r="BI92" s="133"/>
      <c r="BJ92" s="133"/>
    </row>
    <row r="93" spans="1:62" ht="12">
      <c r="A93" s="145" t="s">
        <v>476</v>
      </c>
      <c r="B93" s="161" t="s">
        <v>477</v>
      </c>
      <c r="C93" s="130">
        <v>0.000331648706300322</v>
      </c>
      <c r="D93" s="130">
        <v>0.00317495694440785</v>
      </c>
      <c r="E93" s="130">
        <v>0.0030755203652918</v>
      </c>
      <c r="F93" s="130">
        <v>0.00694583832984866</v>
      </c>
      <c r="G93" s="130">
        <v>0.0195281743336071</v>
      </c>
      <c r="H93" s="130">
        <v>0.0213156575844822</v>
      </c>
      <c r="I93" s="130">
        <v>0.023760041999873</v>
      </c>
      <c r="J93" s="130">
        <v>0.00189953151170455</v>
      </c>
      <c r="K93" s="130">
        <v>0.00190608032478045</v>
      </c>
      <c r="L93" s="130">
        <v>0.00190239325071923</v>
      </c>
      <c r="M93" s="130">
        <v>0.000224945799595969</v>
      </c>
      <c r="N93" s="130">
        <v>0.000215085709232349</v>
      </c>
      <c r="O93" s="130">
        <v>0.000205625849064571</v>
      </c>
      <c r="P93" s="130">
        <v>0</v>
      </c>
      <c r="Q93" s="130">
        <v>0</v>
      </c>
      <c r="R93" s="130">
        <v>0</v>
      </c>
      <c r="S93" s="130">
        <v>0</v>
      </c>
      <c r="T93" s="130">
        <v>0</v>
      </c>
      <c r="U93" s="130">
        <v>0</v>
      </c>
      <c r="V93" s="130">
        <v>0</v>
      </c>
      <c r="W93" s="130">
        <v>0</v>
      </c>
      <c r="X93" s="130">
        <v>1.52818197594734E-05</v>
      </c>
      <c r="Y93" s="130">
        <v>1.24931675137945E-05</v>
      </c>
      <c r="Z93" s="130">
        <v>9.85698580719613E-06</v>
      </c>
      <c r="AA93" s="130">
        <v>0.0228877939233523</v>
      </c>
      <c r="AB93" s="130">
        <v>0.0247378545481504</v>
      </c>
      <c r="AC93" s="130">
        <v>0.0556854940189527</v>
      </c>
      <c r="AD93" s="130">
        <v>0.077676836624309</v>
      </c>
      <c r="AE93" s="130">
        <v>0.0733950946247171</v>
      </c>
      <c r="AF93" s="130">
        <v>0.0721715582265152</v>
      </c>
      <c r="AG93" s="130">
        <v>0.0638643601346774</v>
      </c>
      <c r="AH93" s="130">
        <v>0.067728826645818</v>
      </c>
      <c r="AI93" s="130">
        <v>0.037505171644961</v>
      </c>
      <c r="AJ93" s="130">
        <v>0.038830125579562</v>
      </c>
      <c r="AK93" s="130">
        <v>0.0161757197309857</v>
      </c>
      <c r="AL93" s="130">
        <v>0.0234246031443727</v>
      </c>
      <c r="AM93" s="130">
        <v>0.0353968053695292</v>
      </c>
      <c r="AN93" s="130">
        <v>0.0279738568258736</v>
      </c>
      <c r="AO93" s="130">
        <v>0.0175053055134909</v>
      </c>
      <c r="AP93" s="130">
        <v>0.045484250383668684</v>
      </c>
      <c r="AQ93" s="130">
        <v>0.0420175469254704</v>
      </c>
      <c r="AR93" s="130">
        <v>0.0504432924970979</v>
      </c>
      <c r="AS93" s="130">
        <v>0.05155011953285551</v>
      </c>
      <c r="AT93" s="130">
        <v>0.07991682277840899</v>
      </c>
      <c r="AU93" s="130">
        <v>0.08141697641164415</v>
      </c>
      <c r="AV93" s="130"/>
      <c r="AW93" s="130"/>
      <c r="AX93" s="130"/>
      <c r="AY93" s="130" t="s">
        <v>170</v>
      </c>
      <c r="AZ93" s="130" t="s">
        <v>170</v>
      </c>
      <c r="BA93" s="130" t="s">
        <v>170</v>
      </c>
      <c r="BB93" s="130" t="s">
        <v>170</v>
      </c>
      <c r="BC93" s="130" t="s">
        <v>170</v>
      </c>
      <c r="BD93" s="130" t="s">
        <v>170</v>
      </c>
      <c r="BE93" s="130" t="s">
        <v>170</v>
      </c>
      <c r="BF93" s="130" t="s">
        <v>170</v>
      </c>
      <c r="BG93" s="130" t="s">
        <v>170</v>
      </c>
      <c r="BH93" s="130" t="s">
        <v>170</v>
      </c>
      <c r="BI93" s="130" t="s">
        <v>170</v>
      </c>
      <c r="BJ93" s="130" t="s">
        <v>170</v>
      </c>
    </row>
    <row r="94" spans="1:62" ht="12">
      <c r="A94" s="147" t="s">
        <v>478</v>
      </c>
      <c r="B94" s="162" t="s">
        <v>479</v>
      </c>
      <c r="C94" s="133">
        <v>29389</v>
      </c>
      <c r="D94" s="133">
        <v>283728</v>
      </c>
      <c r="E94" s="133">
        <v>279688</v>
      </c>
      <c r="F94" s="133">
        <v>642111</v>
      </c>
      <c r="G94" s="133">
        <v>1489379</v>
      </c>
      <c r="H94" s="133">
        <v>1620146</v>
      </c>
      <c r="I94" s="133">
        <v>1792210</v>
      </c>
      <c r="J94" s="133">
        <v>135142</v>
      </c>
      <c r="K94" s="133">
        <v>137163</v>
      </c>
      <c r="L94" s="133">
        <v>136273</v>
      </c>
      <c r="M94" s="133">
        <v>16495</v>
      </c>
      <c r="N94" s="133">
        <v>15962</v>
      </c>
      <c r="O94" s="133">
        <v>15393</v>
      </c>
      <c r="P94" s="133">
        <v>0</v>
      </c>
      <c r="Q94" s="133">
        <v>0</v>
      </c>
      <c r="R94" s="133">
        <v>0</v>
      </c>
      <c r="S94" s="133">
        <v>0</v>
      </c>
      <c r="T94" s="133">
        <v>0</v>
      </c>
      <c r="U94" s="133">
        <v>0</v>
      </c>
      <c r="V94" s="133">
        <v>0</v>
      </c>
      <c r="W94" s="133">
        <v>0</v>
      </c>
      <c r="X94" s="133">
        <v>1559</v>
      </c>
      <c r="Y94" s="133">
        <v>1325</v>
      </c>
      <c r="Z94" s="133">
        <v>1081</v>
      </c>
      <c r="AA94" s="133">
        <v>2708550</v>
      </c>
      <c r="AB94" s="133">
        <v>2936150</v>
      </c>
      <c r="AC94" s="133">
        <v>6608217</v>
      </c>
      <c r="AD94" s="133">
        <v>9320268</v>
      </c>
      <c r="AE94" s="133">
        <v>8800926</v>
      </c>
      <c r="AF94" s="133">
        <v>9024289.13664767</v>
      </c>
      <c r="AG94" s="133">
        <v>9164589.81714429</v>
      </c>
      <c r="AH94" s="133">
        <v>10534346.8562339</v>
      </c>
      <c r="AI94" s="133">
        <v>5858027.84121245</v>
      </c>
      <c r="AJ94" s="133">
        <v>5947029.8875489</v>
      </c>
      <c r="AK94" s="133">
        <v>2505657.59308172</v>
      </c>
      <c r="AL94" s="133">
        <v>3633346.3939322</v>
      </c>
      <c r="AM94" s="133">
        <v>5397323.05369585</v>
      </c>
      <c r="AN94" s="133">
        <v>4345258.08186535</v>
      </c>
      <c r="AO94" s="133">
        <v>2433753.85310689</v>
      </c>
      <c r="AP94" s="133">
        <v>6181542.254519791</v>
      </c>
      <c r="AQ94" s="133">
        <v>5590975.65569612</v>
      </c>
      <c r="AR94" s="133">
        <v>6800832.266</v>
      </c>
      <c r="AS94" s="133">
        <v>6801546.294</v>
      </c>
      <c r="AT94" s="133">
        <v>10997373.08026</v>
      </c>
      <c r="AU94" s="133">
        <v>10617512.759000001</v>
      </c>
      <c r="AV94" s="133"/>
      <c r="AW94" s="133"/>
      <c r="AX94" s="133"/>
      <c r="AY94" s="133"/>
      <c r="AZ94" s="133"/>
      <c r="BA94" s="133"/>
      <c r="BB94" s="133"/>
      <c r="BC94" s="133"/>
      <c r="BD94" s="133"/>
      <c r="BE94" s="133"/>
      <c r="BF94" s="133"/>
      <c r="BG94" s="133"/>
      <c r="BH94" s="133"/>
      <c r="BI94" s="133"/>
      <c r="BJ94" s="133"/>
    </row>
    <row r="95" spans="1:62" ht="12">
      <c r="A95" s="145" t="s">
        <v>480</v>
      </c>
      <c r="B95" s="161" t="s">
        <v>481</v>
      </c>
      <c r="C95" s="130">
        <v>0.16471886122409</v>
      </c>
      <c r="D95" s="130">
        <v>0.15772888397249</v>
      </c>
      <c r="E95" s="130">
        <v>0.153747625936056</v>
      </c>
      <c r="F95" s="130">
        <v>0.120235756298361</v>
      </c>
      <c r="G95" s="130">
        <v>0.0761159939913617</v>
      </c>
      <c r="H95" s="130">
        <v>0.0808336621614222</v>
      </c>
      <c r="I95" s="130">
        <v>0.0852470471124708</v>
      </c>
      <c r="J95" s="130">
        <v>0.0809904732972157</v>
      </c>
      <c r="K95" s="130">
        <v>0.0755932893914886</v>
      </c>
      <c r="L95" s="130">
        <v>0.0688736213414479</v>
      </c>
      <c r="M95" s="130">
        <v>0.0514658533845174</v>
      </c>
      <c r="N95" s="130">
        <v>0.049739021667778</v>
      </c>
      <c r="O95" s="130">
        <v>0.0224866620304755</v>
      </c>
      <c r="P95" s="130">
        <v>0.0223474214826621</v>
      </c>
      <c r="Q95" s="130">
        <v>0.204452498563052</v>
      </c>
      <c r="R95" s="130">
        <v>0.0185868405884181</v>
      </c>
      <c r="S95" s="130">
        <v>0.018793731618566</v>
      </c>
      <c r="T95" s="130">
        <v>0.0171808707242186</v>
      </c>
      <c r="U95" s="130">
        <v>0</v>
      </c>
      <c r="V95" s="130">
        <v>0</v>
      </c>
      <c r="W95" s="130">
        <v>0</v>
      </c>
      <c r="X95" s="130">
        <v>0</v>
      </c>
      <c r="Y95" s="130">
        <v>0</v>
      </c>
      <c r="Z95" s="130">
        <v>0</v>
      </c>
      <c r="AA95" s="130">
        <v>0</v>
      </c>
      <c r="AB95" s="130">
        <v>0</v>
      </c>
      <c r="AC95" s="130">
        <v>0</v>
      </c>
      <c r="AD95" s="130">
        <v>0</v>
      </c>
      <c r="AE95" s="130">
        <v>0</v>
      </c>
      <c r="AF95" s="130">
        <v>2.40585438060045E-07</v>
      </c>
      <c r="AG95" s="130">
        <v>0.00337184205229022</v>
      </c>
      <c r="AH95" s="130">
        <v>2.09834434395518E-09</v>
      </c>
      <c r="AI95" s="130">
        <v>2.08983224998035E-09</v>
      </c>
      <c r="AJ95" s="130">
        <v>2.13278703471224E-09</v>
      </c>
      <c r="AK95" s="130">
        <v>2.1096595399879E-09</v>
      </c>
      <c r="AL95" s="130">
        <v>6.23148599543732E-06</v>
      </c>
      <c r="AM95" s="130">
        <v>8.75404972782547E-06</v>
      </c>
      <c r="AN95" s="130">
        <v>8.86832185633628E-06</v>
      </c>
      <c r="AO95" s="130">
        <v>1.35664573512701E-05</v>
      </c>
      <c r="AP95" s="130">
        <v>8.175105320770789E-06</v>
      </c>
      <c r="AQ95" s="130">
        <v>8.49358618248625E-06</v>
      </c>
      <c r="AR95" s="130">
        <v>4.42546099876611E-06</v>
      </c>
      <c r="AS95" s="130">
        <v>9.694891588025007E-06</v>
      </c>
      <c r="AT95" s="130">
        <v>5.106040911339316E-06</v>
      </c>
      <c r="AU95" s="130">
        <v>6.901827001399172E-06</v>
      </c>
      <c r="AV95" s="130"/>
      <c r="AW95" s="130"/>
      <c r="AX95" s="130"/>
      <c r="AY95" s="130" t="s">
        <v>170</v>
      </c>
      <c r="AZ95" s="130" t="s">
        <v>170</v>
      </c>
      <c r="BA95" s="130" t="s">
        <v>170</v>
      </c>
      <c r="BB95" s="130" t="s">
        <v>170</v>
      </c>
      <c r="BC95" s="130" t="s">
        <v>170</v>
      </c>
      <c r="BD95" s="130" t="s">
        <v>170</v>
      </c>
      <c r="BE95" s="130" t="s">
        <v>170</v>
      </c>
      <c r="BF95" s="130" t="s">
        <v>170</v>
      </c>
      <c r="BG95" s="130" t="s">
        <v>170</v>
      </c>
      <c r="BH95" s="130" t="s">
        <v>170</v>
      </c>
      <c r="BI95" s="130" t="s">
        <v>170</v>
      </c>
      <c r="BJ95" s="130" t="s">
        <v>170</v>
      </c>
    </row>
    <row r="96" spans="1:62" ht="12">
      <c r="A96" s="147" t="s">
        <v>482</v>
      </c>
      <c r="B96" s="162" t="s">
        <v>483</v>
      </c>
      <c r="C96" s="133">
        <v>14596537</v>
      </c>
      <c r="D96" s="133">
        <v>14095341</v>
      </c>
      <c r="E96" s="133">
        <v>13981818</v>
      </c>
      <c r="F96" s="133">
        <v>11115246</v>
      </c>
      <c r="G96" s="133">
        <v>5805231</v>
      </c>
      <c r="H96" s="133">
        <v>6143950</v>
      </c>
      <c r="I96" s="133">
        <v>6430149</v>
      </c>
      <c r="J96" s="133">
        <v>5762060</v>
      </c>
      <c r="K96" s="133">
        <v>5439751</v>
      </c>
      <c r="L96" s="133">
        <v>4933583</v>
      </c>
      <c r="M96" s="133">
        <v>3773928</v>
      </c>
      <c r="N96" s="133">
        <v>3691246</v>
      </c>
      <c r="O96" s="133">
        <v>1683335</v>
      </c>
      <c r="P96" s="133">
        <v>1716248</v>
      </c>
      <c r="Q96" s="133">
        <v>16426750</v>
      </c>
      <c r="R96" s="133">
        <v>1558024</v>
      </c>
      <c r="S96" s="133">
        <v>1601989</v>
      </c>
      <c r="T96" s="133">
        <v>1526981</v>
      </c>
      <c r="U96" s="133">
        <v>0</v>
      </c>
      <c r="V96" s="133">
        <v>0</v>
      </c>
      <c r="W96" s="133">
        <v>0</v>
      </c>
      <c r="X96" s="133">
        <v>0</v>
      </c>
      <c r="Y96" s="133">
        <v>0</v>
      </c>
      <c r="Z96" s="133">
        <v>0</v>
      </c>
      <c r="AA96" s="133">
        <v>0</v>
      </c>
      <c r="AB96" s="133">
        <v>0</v>
      </c>
      <c r="AC96" s="133">
        <v>0</v>
      </c>
      <c r="AD96" s="133">
        <v>0</v>
      </c>
      <c r="AE96" s="133">
        <v>0</v>
      </c>
      <c r="AF96" s="133">
        <v>30.082661487046</v>
      </c>
      <c r="AG96" s="133">
        <v>483862.192814154</v>
      </c>
      <c r="AH96" s="133">
        <v>0.326370442804731</v>
      </c>
      <c r="AI96" s="133">
        <v>0.326416197204456</v>
      </c>
      <c r="AJ96" s="133">
        <v>0.32664710839582</v>
      </c>
      <c r="AK96" s="133">
        <v>0.326791297889647</v>
      </c>
      <c r="AL96" s="133">
        <v>966.554140995139</v>
      </c>
      <c r="AM96" s="133">
        <v>1334.82199639026</v>
      </c>
      <c r="AN96" s="133">
        <v>1377.54144731256</v>
      </c>
      <c r="AO96" s="133">
        <v>1886.13776698832</v>
      </c>
      <c r="AP96" s="133">
        <v>1111.038624341909</v>
      </c>
      <c r="AQ96" s="133">
        <v>1130.18100890253</v>
      </c>
      <c r="AR96" s="133">
        <v>596.64658</v>
      </c>
      <c r="AS96" s="133">
        <v>1279.14842</v>
      </c>
      <c r="AT96" s="133">
        <v>702.6435099999999</v>
      </c>
      <c r="AU96" s="133">
        <v>900.060889970436</v>
      </c>
      <c r="AV96" s="133"/>
      <c r="AW96" s="133"/>
      <c r="AX96" s="133"/>
      <c r="AY96" s="133"/>
      <c r="AZ96" s="133"/>
      <c r="BA96" s="133"/>
      <c r="BB96" s="133"/>
      <c r="BC96" s="133"/>
      <c r="BD96" s="133"/>
      <c r="BE96" s="133"/>
      <c r="BF96" s="133"/>
      <c r="BG96" s="133"/>
      <c r="BH96" s="133"/>
      <c r="BI96" s="133"/>
      <c r="BJ96" s="133"/>
    </row>
    <row r="97" spans="1:62" ht="12">
      <c r="A97" s="131" t="s">
        <v>484</v>
      </c>
      <c r="B97" s="149" t="s">
        <v>359</v>
      </c>
      <c r="C97" s="133">
        <v>8861484891</v>
      </c>
      <c r="D97" s="133">
        <v>8936436146</v>
      </c>
      <c r="E97" s="133">
        <v>9094005787</v>
      </c>
      <c r="F97" s="133">
        <v>9244542840</v>
      </c>
      <c r="G97" s="133">
        <v>7626821507</v>
      </c>
      <c r="H97" s="133">
        <v>7600731967</v>
      </c>
      <c r="I97" s="133">
        <v>7542958047</v>
      </c>
      <c r="J97" s="133">
        <v>7114491082</v>
      </c>
      <c r="K97" s="133">
        <v>7196076588</v>
      </c>
      <c r="L97" s="133">
        <v>7163240300</v>
      </c>
      <c r="M97" s="133">
        <v>7332877533</v>
      </c>
      <c r="N97" s="133">
        <v>7421227592</v>
      </c>
      <c r="O97" s="133">
        <v>7485926536</v>
      </c>
      <c r="P97" s="133">
        <v>7679847992</v>
      </c>
      <c r="Q97" s="133">
        <v>8034506849</v>
      </c>
      <c r="R97" s="133">
        <v>8382403629</v>
      </c>
      <c r="S97" s="133">
        <v>8524060216</v>
      </c>
      <c r="T97" s="133">
        <v>8887681099</v>
      </c>
      <c r="U97" s="133">
        <v>9120664680</v>
      </c>
      <c r="V97" s="133">
        <v>9596314030</v>
      </c>
      <c r="W97" s="133">
        <v>9731217787</v>
      </c>
      <c r="X97" s="133">
        <v>10201664622</v>
      </c>
      <c r="Y97" s="133">
        <v>10605797117</v>
      </c>
      <c r="Z97" s="133">
        <v>10966841397</v>
      </c>
      <c r="AA97" s="133">
        <v>11834036994</v>
      </c>
      <c r="AB97" s="133">
        <v>11869056770</v>
      </c>
      <c r="AC97" s="133">
        <v>11867034883</v>
      </c>
      <c r="AD97" s="133">
        <v>11998773901</v>
      </c>
      <c r="AE97" s="133">
        <v>11991163776</v>
      </c>
      <c r="AF97" s="133">
        <v>12503941107</v>
      </c>
      <c r="AG97" s="133">
        <v>14350084770</v>
      </c>
      <c r="AH97" s="133">
        <v>15553712323</v>
      </c>
      <c r="AI97" s="133">
        <v>15619253517</v>
      </c>
      <c r="AJ97" s="133">
        <v>15315505162</v>
      </c>
      <c r="AK97" s="133">
        <v>15490238671</v>
      </c>
      <c r="AL97" s="133">
        <v>15510813018</v>
      </c>
      <c r="AM97" s="133">
        <v>15248051335</v>
      </c>
      <c r="AN97" s="133">
        <v>15533282053</v>
      </c>
      <c r="AO97" s="133">
        <v>13902949887</v>
      </c>
      <c r="AP97" s="133">
        <v>13590511446</v>
      </c>
      <c r="AQ97" s="133">
        <v>13306287646</v>
      </c>
      <c r="AR97" s="133">
        <v>13482133955.4536</v>
      </c>
      <c r="AS97" s="133">
        <v>13194045631</v>
      </c>
      <c r="AT97" s="133">
        <v>13761023897</v>
      </c>
      <c r="AU97" s="133">
        <v>13040907716</v>
      </c>
      <c r="AV97" s="133"/>
      <c r="AW97" s="133"/>
      <c r="AX97" s="133"/>
      <c r="AY97" s="133" t="s">
        <v>170</v>
      </c>
      <c r="AZ97" s="133" t="s">
        <v>170</v>
      </c>
      <c r="BA97" s="133" t="s">
        <v>170</v>
      </c>
      <c r="BB97" s="133" t="s">
        <v>170</v>
      </c>
      <c r="BC97" s="133" t="s">
        <v>170</v>
      </c>
      <c r="BD97" s="133" t="s">
        <v>170</v>
      </c>
      <c r="BE97" s="133" t="s">
        <v>170</v>
      </c>
      <c r="BF97" s="133" t="s">
        <v>170</v>
      </c>
      <c r="BG97" s="133" t="s">
        <v>170</v>
      </c>
      <c r="BH97" s="133" t="s">
        <v>170</v>
      </c>
      <c r="BI97" s="133" t="s">
        <v>170</v>
      </c>
      <c r="BJ97" s="133" t="s">
        <v>170</v>
      </c>
    </row>
    <row r="98" spans="1:65" ht="12">
      <c r="A98" s="128" t="s">
        <v>485</v>
      </c>
      <c r="B98" s="158" t="s">
        <v>486</v>
      </c>
      <c r="C98" s="130">
        <v>8.03601440139227</v>
      </c>
      <c r="D98" s="130">
        <v>9.69811000972904</v>
      </c>
      <c r="E98" s="130">
        <v>10.7227609290848</v>
      </c>
      <c r="F98" s="130">
        <v>12.4600061463912</v>
      </c>
      <c r="G98" s="130">
        <v>16.6791187364188</v>
      </c>
      <c r="H98" s="130">
        <v>17.6681812815771</v>
      </c>
      <c r="I98" s="130">
        <v>22.3880027463436</v>
      </c>
      <c r="J98" s="130">
        <v>7.59496144327548</v>
      </c>
      <c r="K98" s="130">
        <v>3.41540063315575</v>
      </c>
      <c r="L98" s="130">
        <v>2.80945828732775</v>
      </c>
      <c r="M98" s="130">
        <v>2.61969145050471</v>
      </c>
      <c r="N98" s="130">
        <v>4.05525920526401</v>
      </c>
      <c r="O98" s="130">
        <v>2.83422539826036</v>
      </c>
      <c r="P98" s="130">
        <v>3.16360448531678</v>
      </c>
      <c r="Q98" s="130">
        <v>3.48306583629693</v>
      </c>
      <c r="R98" s="130">
        <v>1.60387227213064</v>
      </c>
      <c r="S98" s="130">
        <v>2.22144226372119</v>
      </c>
      <c r="T98" s="130">
        <v>2.29658047820428</v>
      </c>
      <c r="U98" s="130">
        <v>2.27940696830051</v>
      </c>
      <c r="V98" s="130">
        <v>3.94249834174168</v>
      </c>
      <c r="W98" s="130">
        <v>1.76052666548856</v>
      </c>
      <c r="X98" s="130">
        <v>2.97085959289861</v>
      </c>
      <c r="Y98" s="130">
        <v>1.44809469057339</v>
      </c>
      <c r="Z98" s="130">
        <v>5.93946627518385</v>
      </c>
      <c r="AA98" s="130">
        <v>3.95557788821351</v>
      </c>
      <c r="AB98" s="130">
        <v>5.92123014163904</v>
      </c>
      <c r="AC98" s="130">
        <v>4.68454574556825</v>
      </c>
      <c r="AD98" s="130">
        <v>6.88138794062361</v>
      </c>
      <c r="AE98" s="130">
        <v>7.83473393942217</v>
      </c>
      <c r="AF98" s="130">
        <v>5.8571741636184</v>
      </c>
      <c r="AG98" s="130">
        <v>27.9608015833039</v>
      </c>
      <c r="AH98" s="130">
        <v>46.9263071055949</v>
      </c>
      <c r="AI98" s="130">
        <v>30.7205486173538</v>
      </c>
      <c r="AJ98" s="130">
        <v>30.8263377926274</v>
      </c>
      <c r="AK98" s="130">
        <v>23.3869069816513</v>
      </c>
      <c r="AL98" s="130">
        <v>16.9095939668556</v>
      </c>
      <c r="AM98" s="130">
        <v>14.4482209791276</v>
      </c>
      <c r="AN98" s="130">
        <v>13.8153915095864</v>
      </c>
      <c r="AO98" s="130">
        <v>14.8915918364722</v>
      </c>
      <c r="AP98" s="130">
        <v>7.32430269131969</v>
      </c>
      <c r="AQ98" s="130">
        <v>7.65315387670945</v>
      </c>
      <c r="AR98" s="130">
        <v>9.80573763948466</v>
      </c>
      <c r="AS98" s="130">
        <v>14.60636566931065</v>
      </c>
      <c r="AT98" s="138">
        <v>17.44174122810994</v>
      </c>
      <c r="AU98" s="163">
        <v>15.230730933507964</v>
      </c>
      <c r="AV98" s="138">
        <v>21.19117106606523</v>
      </c>
      <c r="AW98" s="138">
        <v>21.569185760430074</v>
      </c>
      <c r="AX98" s="138">
        <v>7.393316484191239</v>
      </c>
      <c r="AY98" s="138">
        <v>5.742266348879966</v>
      </c>
      <c r="AZ98" s="138">
        <v>2.798034435974597</v>
      </c>
      <c r="BA98" s="138">
        <v>3.407039042227364</v>
      </c>
      <c r="BB98" s="138">
        <v>3.493738234862978</v>
      </c>
      <c r="BC98" s="138">
        <v>3.2405589970915742</v>
      </c>
      <c r="BD98" s="138">
        <v>4.421953565763578</v>
      </c>
      <c r="BE98" s="138">
        <v>2.237925645980874</v>
      </c>
      <c r="BF98" s="138">
        <v>1.99529054042744</v>
      </c>
      <c r="BG98" s="138">
        <v>8.984880357613177</v>
      </c>
      <c r="BH98" s="138">
        <v>7.35243606994644</v>
      </c>
      <c r="BI98" s="138">
        <v>3.258183817893834</v>
      </c>
      <c r="BJ98" s="138">
        <v>1.738717743295532</v>
      </c>
      <c r="BL98" s="146"/>
      <c r="BM98" s="146"/>
    </row>
    <row r="99" spans="1:65" ht="12">
      <c r="A99" s="131" t="s">
        <v>487</v>
      </c>
      <c r="B99" s="159" t="s">
        <v>488</v>
      </c>
      <c r="C99" s="133">
        <v>117485953</v>
      </c>
      <c r="D99" s="133">
        <v>148196217</v>
      </c>
      <c r="E99" s="133">
        <v>162943970</v>
      </c>
      <c r="F99" s="133">
        <v>180992268</v>
      </c>
      <c r="G99" s="133">
        <v>170070381</v>
      </c>
      <c r="H99" s="133">
        <v>90758685</v>
      </c>
      <c r="I99" s="133">
        <v>89340921</v>
      </c>
      <c r="J99" s="133">
        <v>37546890</v>
      </c>
      <c r="K99" s="133">
        <v>34977808</v>
      </c>
      <c r="L99" s="133">
        <v>31324557</v>
      </c>
      <c r="M99" s="133">
        <v>29677051</v>
      </c>
      <c r="N99" s="133">
        <v>46023395</v>
      </c>
      <c r="O99" s="133">
        <v>31430151</v>
      </c>
      <c r="P99" s="133">
        <v>40104689</v>
      </c>
      <c r="Q99" s="133">
        <v>53919802</v>
      </c>
      <c r="R99" s="133">
        <v>24764208</v>
      </c>
      <c r="S99" s="133">
        <v>35503321</v>
      </c>
      <c r="T99" s="133">
        <v>37323829</v>
      </c>
      <c r="U99" s="133">
        <v>38972896</v>
      </c>
      <c r="V99" s="133">
        <v>70785589</v>
      </c>
      <c r="W99" s="133">
        <v>32393214</v>
      </c>
      <c r="X99" s="133">
        <v>49854012</v>
      </c>
      <c r="Y99" s="133">
        <v>25177908</v>
      </c>
      <c r="Z99" s="133">
        <v>109287942</v>
      </c>
      <c r="AA99" s="133">
        <v>72908189</v>
      </c>
      <c r="AB99" s="133">
        <v>111404550</v>
      </c>
      <c r="AC99" s="133">
        <v>89128904</v>
      </c>
      <c r="AD99" s="133">
        <v>157742668</v>
      </c>
      <c r="AE99" s="133">
        <v>182473895</v>
      </c>
      <c r="AF99" s="133">
        <v>134308147</v>
      </c>
      <c r="AG99" s="133">
        <v>668293346</v>
      </c>
      <c r="AH99" s="133">
        <v>1168489206</v>
      </c>
      <c r="AI99" s="133">
        <v>791559479</v>
      </c>
      <c r="AJ99" s="133">
        <v>813564916</v>
      </c>
      <c r="AK99" s="133">
        <v>646552867</v>
      </c>
      <c r="AL99" s="133">
        <v>480332681</v>
      </c>
      <c r="AM99" s="133">
        <v>425549708</v>
      </c>
      <c r="AN99" s="133">
        <v>413488970</v>
      </c>
      <c r="AO99" s="133">
        <v>427766862</v>
      </c>
      <c r="AP99" s="133">
        <v>221904122</v>
      </c>
      <c r="AQ99" s="133">
        <v>235527107</v>
      </c>
      <c r="AR99" s="133">
        <v>298563300</v>
      </c>
      <c r="AS99" s="133">
        <v>425168337</v>
      </c>
      <c r="AT99" s="133">
        <v>527046148</v>
      </c>
      <c r="AU99" s="133">
        <v>466135301</v>
      </c>
      <c r="AV99" s="133">
        <v>662930950</v>
      </c>
      <c r="AW99" s="133">
        <v>710675041</v>
      </c>
      <c r="AX99" s="133">
        <v>268182655</v>
      </c>
      <c r="AY99" s="133">
        <v>214441630</v>
      </c>
      <c r="AZ99" s="133">
        <v>106949524</v>
      </c>
      <c r="BA99" s="133">
        <v>125871539</v>
      </c>
      <c r="BB99" s="133">
        <v>138160092</v>
      </c>
      <c r="BC99" s="133">
        <v>131314172</v>
      </c>
      <c r="BD99" s="133">
        <v>183280418</v>
      </c>
      <c r="BE99" s="133">
        <v>97332965</v>
      </c>
      <c r="BF99" s="133">
        <v>90485328</v>
      </c>
      <c r="BG99" s="133">
        <v>416075542</v>
      </c>
      <c r="BH99" s="133">
        <v>332696496</v>
      </c>
      <c r="BI99" s="133">
        <v>161248817</v>
      </c>
      <c r="BJ99" s="133">
        <v>90894787</v>
      </c>
      <c r="BL99" s="146"/>
      <c r="BM99" s="146"/>
    </row>
    <row r="100" spans="1:65" ht="12">
      <c r="A100" s="152" t="s">
        <v>489</v>
      </c>
      <c r="B100" s="160" t="s">
        <v>353</v>
      </c>
      <c r="C100" s="133">
        <v>1461992813</v>
      </c>
      <c r="D100" s="133">
        <v>1528093792</v>
      </c>
      <c r="E100" s="133">
        <v>1519608346</v>
      </c>
      <c r="F100" s="133">
        <v>1452585704</v>
      </c>
      <c r="G100" s="133">
        <v>1019660473</v>
      </c>
      <c r="H100" s="133">
        <v>513684366</v>
      </c>
      <c r="I100" s="133">
        <v>399057129</v>
      </c>
      <c r="J100" s="133">
        <v>494365775</v>
      </c>
      <c r="K100" s="133">
        <v>1024120206</v>
      </c>
      <c r="L100" s="133">
        <v>1114967862</v>
      </c>
      <c r="M100" s="133">
        <v>1132845282</v>
      </c>
      <c r="N100" s="133">
        <v>1134906369</v>
      </c>
      <c r="O100" s="133">
        <v>1108950298</v>
      </c>
      <c r="P100" s="133">
        <v>1267689725</v>
      </c>
      <c r="Q100" s="133">
        <v>1548055780</v>
      </c>
      <c r="R100" s="133">
        <v>1544026194</v>
      </c>
      <c r="S100" s="133">
        <v>1598210387</v>
      </c>
      <c r="T100" s="133">
        <v>1625191425</v>
      </c>
      <c r="U100" s="133">
        <v>1709782261</v>
      </c>
      <c r="V100" s="133">
        <v>1795450064</v>
      </c>
      <c r="W100" s="133">
        <v>1839972926</v>
      </c>
      <c r="X100" s="133">
        <v>1678100578</v>
      </c>
      <c r="Y100" s="133">
        <v>1738692101</v>
      </c>
      <c r="Z100" s="133">
        <v>1840029675</v>
      </c>
      <c r="AA100" s="133">
        <v>1843174147</v>
      </c>
      <c r="AB100" s="133">
        <v>1881442662</v>
      </c>
      <c r="AC100" s="133">
        <v>1902615725</v>
      </c>
      <c r="AD100" s="133">
        <v>2292308897</v>
      </c>
      <c r="AE100" s="133">
        <v>2329037545</v>
      </c>
      <c r="AF100" s="133">
        <v>2293053668</v>
      </c>
      <c r="AG100" s="133">
        <v>2390107966</v>
      </c>
      <c r="AH100" s="133">
        <v>2490051483</v>
      </c>
      <c r="AI100" s="133">
        <v>2576644997</v>
      </c>
      <c r="AJ100" s="133">
        <v>2639187702</v>
      </c>
      <c r="AK100" s="133">
        <v>2764593315</v>
      </c>
      <c r="AL100" s="133">
        <v>2840592636</v>
      </c>
      <c r="AM100" s="133">
        <v>2945343296</v>
      </c>
      <c r="AN100" s="133">
        <v>2992958757</v>
      </c>
      <c r="AO100" s="133">
        <v>2872539529</v>
      </c>
      <c r="AP100" s="133">
        <v>3029696223</v>
      </c>
      <c r="AQ100" s="133">
        <v>3077516940</v>
      </c>
      <c r="AR100" s="133">
        <v>3044781647</v>
      </c>
      <c r="AS100" s="133">
        <v>2910842756</v>
      </c>
      <c r="AT100" s="133">
        <v>3021751906</v>
      </c>
      <c r="AU100" s="133">
        <v>3060491995</v>
      </c>
      <c r="AV100" s="133">
        <v>3128335607</v>
      </c>
      <c r="AW100" s="133">
        <v>3294862629</v>
      </c>
      <c r="AX100" s="133">
        <v>3627366089</v>
      </c>
      <c r="AY100" s="133">
        <v>3734442413</v>
      </c>
      <c r="AZ100" s="133">
        <v>3822309069</v>
      </c>
      <c r="BA100" s="133">
        <v>3694455433</v>
      </c>
      <c r="BB100" s="133">
        <v>3954506111</v>
      </c>
      <c r="BC100" s="133">
        <v>4052207416</v>
      </c>
      <c r="BD100" s="133">
        <v>4144783867</v>
      </c>
      <c r="BE100" s="133">
        <v>4349249278</v>
      </c>
      <c r="BF100" s="133">
        <v>4534944970</v>
      </c>
      <c r="BG100" s="133">
        <v>4630841207</v>
      </c>
      <c r="BH100" s="133">
        <v>4524983187</v>
      </c>
      <c r="BI100" s="133">
        <v>4949039895</v>
      </c>
      <c r="BJ100" s="133">
        <v>5227690771</v>
      </c>
      <c r="BL100" s="146"/>
      <c r="BM100" s="146"/>
    </row>
    <row r="101" spans="1:65" ht="12">
      <c r="A101" s="128" t="s">
        <v>490</v>
      </c>
      <c r="B101" s="158" t="s">
        <v>491</v>
      </c>
      <c r="C101" s="130">
        <v>2.45740455633827</v>
      </c>
      <c r="D101" s="130">
        <v>5.47390549179065</v>
      </c>
      <c r="E101" s="130">
        <v>8.26267711219849</v>
      </c>
      <c r="F101" s="130">
        <v>9.91701381910337</v>
      </c>
      <c r="G101" s="130">
        <v>20.7851213822623</v>
      </c>
      <c r="H101" s="130">
        <v>19.8266022369075</v>
      </c>
      <c r="I101" s="130">
        <v>23.1516700958373</v>
      </c>
      <c r="J101" s="130">
        <v>8.39876789609879</v>
      </c>
      <c r="K101" s="130">
        <v>4.95672360554909</v>
      </c>
      <c r="L101" s="130">
        <v>6.49406691149991</v>
      </c>
      <c r="M101" s="130">
        <v>4.20007954802075</v>
      </c>
      <c r="N101" s="130">
        <v>5.70728967333868</v>
      </c>
      <c r="O101" s="130">
        <v>4.30167763929849</v>
      </c>
      <c r="P101" s="130">
        <v>4.03310786478134</v>
      </c>
      <c r="Q101" s="130">
        <v>5.31644970829152</v>
      </c>
      <c r="R101" s="130">
        <v>3.41266386572714</v>
      </c>
      <c r="S101" s="130">
        <v>2.3624289584848</v>
      </c>
      <c r="T101" s="130">
        <v>2.89946822725821</v>
      </c>
      <c r="U101" s="130">
        <v>2.66863489233498</v>
      </c>
      <c r="V101" s="130">
        <v>3.97862733318547</v>
      </c>
      <c r="W101" s="130">
        <v>1.75726379139124</v>
      </c>
      <c r="X101" s="130">
        <v>2.79760662831975</v>
      </c>
      <c r="Y101" s="130">
        <v>0.956069564613499</v>
      </c>
      <c r="Z101" s="130">
        <v>5.26415510119422</v>
      </c>
      <c r="AA101" s="130">
        <v>2.80743038221445</v>
      </c>
      <c r="AB101" s="130">
        <v>5.06099882410342</v>
      </c>
      <c r="AC101" s="130">
        <v>3.78297730089454</v>
      </c>
      <c r="AD101" s="130">
        <v>6.36297172649328</v>
      </c>
      <c r="AE101" s="130">
        <v>7.10179659211977</v>
      </c>
      <c r="AF101" s="130">
        <v>5.03710535047102</v>
      </c>
      <c r="AG101" s="130">
        <v>3.79422516848764</v>
      </c>
      <c r="AH101" s="130">
        <v>12.2370602005742</v>
      </c>
      <c r="AI101" s="130">
        <v>5.24676252092946</v>
      </c>
      <c r="AJ101" s="130">
        <v>8.43628033092434</v>
      </c>
      <c r="AK101" s="130">
        <v>5.69796635712403</v>
      </c>
      <c r="AL101" s="130">
        <v>5.39724278155877</v>
      </c>
      <c r="AM101" s="130">
        <v>4.67147416013811</v>
      </c>
      <c r="AN101" s="130">
        <v>4.73530006614789</v>
      </c>
      <c r="AO101" s="130">
        <v>3.55821418532688</v>
      </c>
      <c r="AP101" s="130">
        <v>4.84758210691409</v>
      </c>
      <c r="AQ101" s="130">
        <v>7.34947749792078</v>
      </c>
      <c r="AR101" s="130">
        <v>7.12913844622895</v>
      </c>
      <c r="AS101" s="130">
        <v>10.864190047646806</v>
      </c>
      <c r="AT101" s="138">
        <v>12.91710729874857</v>
      </c>
      <c r="AU101" s="138">
        <v>11.893516813462536</v>
      </c>
      <c r="AV101" s="138">
        <v>18.224692316395707</v>
      </c>
      <c r="AW101" s="138">
        <v>21.12519714399298</v>
      </c>
      <c r="AX101" s="138">
        <v>8.040718687989036</v>
      </c>
      <c r="AY101" s="138">
        <v>2.792689415612633</v>
      </c>
      <c r="AZ101" s="138">
        <v>2.2281373500307073</v>
      </c>
      <c r="BA101" s="138">
        <v>2.5995027343452057</v>
      </c>
      <c r="BB101" s="138">
        <v>3.0084753863211313</v>
      </c>
      <c r="BC101" s="138">
        <v>2.9614647445282696</v>
      </c>
      <c r="BD101" s="138">
        <v>4.0274791727758865</v>
      </c>
      <c r="BE101" s="138">
        <v>1.8671585096484322</v>
      </c>
      <c r="BF101" s="138">
        <v>1.6145402752263165</v>
      </c>
      <c r="BG101" s="138">
        <v>2.999538869742117</v>
      </c>
      <c r="BH101" s="138">
        <v>7.723823615612475</v>
      </c>
      <c r="BI101" s="138">
        <v>4.754925945085759</v>
      </c>
      <c r="BJ101" s="138">
        <v>1.6864917199977205</v>
      </c>
      <c r="BL101" s="146"/>
      <c r="BM101" s="146"/>
    </row>
    <row r="102" spans="1:65" ht="12">
      <c r="A102" s="131" t="s">
        <v>492</v>
      </c>
      <c r="B102" s="159" t="s">
        <v>493</v>
      </c>
      <c r="C102" s="133">
        <v>35927078</v>
      </c>
      <c r="D102" s="133">
        <v>83646410</v>
      </c>
      <c r="E102" s="133">
        <v>125560331</v>
      </c>
      <c r="F102" s="133">
        <v>144053125</v>
      </c>
      <c r="G102" s="133">
        <v>211937667</v>
      </c>
      <c r="H102" s="133">
        <v>101846156</v>
      </c>
      <c r="I102" s="133">
        <v>92388390</v>
      </c>
      <c r="J102" s="133">
        <v>41520634</v>
      </c>
      <c r="K102" s="133">
        <v>50762808</v>
      </c>
      <c r="L102" s="133">
        <v>72406759</v>
      </c>
      <c r="M102" s="133">
        <v>47580403</v>
      </c>
      <c r="N102" s="133">
        <v>64772394</v>
      </c>
      <c r="O102" s="133">
        <v>47703467</v>
      </c>
      <c r="P102" s="133">
        <v>51127294</v>
      </c>
      <c r="Q102" s="133">
        <v>82301607</v>
      </c>
      <c r="R102" s="133">
        <v>52692424</v>
      </c>
      <c r="S102" s="133">
        <v>37756585</v>
      </c>
      <c r="T102" s="133">
        <v>47121909</v>
      </c>
      <c r="U102" s="133">
        <v>45627846</v>
      </c>
      <c r="V102" s="133">
        <v>71434267</v>
      </c>
      <c r="W102" s="133">
        <v>32333178</v>
      </c>
      <c r="X102" s="133">
        <v>46946653</v>
      </c>
      <c r="Y102" s="133">
        <v>16623106</v>
      </c>
      <c r="Z102" s="133">
        <v>96862016</v>
      </c>
      <c r="AA102" s="133">
        <v>51745831</v>
      </c>
      <c r="AB102" s="133">
        <v>95219791</v>
      </c>
      <c r="AC102" s="133">
        <v>71975521</v>
      </c>
      <c r="AD102" s="133">
        <v>145858967</v>
      </c>
      <c r="AE102" s="133">
        <v>165403509</v>
      </c>
      <c r="AF102" s="133">
        <v>115503529</v>
      </c>
      <c r="AG102" s="133">
        <v>90686078</v>
      </c>
      <c r="AH102" s="133">
        <v>304709099</v>
      </c>
      <c r="AI102" s="133">
        <v>135190444</v>
      </c>
      <c r="AJ102" s="133">
        <v>222649273</v>
      </c>
      <c r="AK102" s="133">
        <v>157525597</v>
      </c>
      <c r="AL102" s="133">
        <v>153313681</v>
      </c>
      <c r="AM102" s="133">
        <v>137590951</v>
      </c>
      <c r="AN102" s="133">
        <v>141725578</v>
      </c>
      <c r="AO102" s="133">
        <v>102211109</v>
      </c>
      <c r="AP102" s="133">
        <v>146867012</v>
      </c>
      <c r="AQ102" s="133">
        <v>226181415</v>
      </c>
      <c r="AR102" s="133">
        <v>217066699</v>
      </c>
      <c r="AS102" s="133">
        <v>316239489</v>
      </c>
      <c r="AT102" s="133">
        <v>390322936</v>
      </c>
      <c r="AU102" s="133">
        <v>364000130</v>
      </c>
      <c r="AV102" s="133">
        <v>570129539</v>
      </c>
      <c r="AW102" s="133">
        <v>696046226</v>
      </c>
      <c r="AX102" s="133">
        <v>291666303</v>
      </c>
      <c r="AY102" s="133">
        <v>104291378</v>
      </c>
      <c r="AZ102" s="133">
        <v>85166296</v>
      </c>
      <c r="BA102" s="133">
        <v>96037470</v>
      </c>
      <c r="BB102" s="133">
        <v>118970343</v>
      </c>
      <c r="BC102" s="133">
        <v>120004694</v>
      </c>
      <c r="BD102" s="133">
        <v>166930307</v>
      </c>
      <c r="BE102" s="133">
        <v>81207378</v>
      </c>
      <c r="BF102" s="133">
        <v>73218513</v>
      </c>
      <c r="BG102" s="133">
        <v>138903882</v>
      </c>
      <c r="BH102" s="133">
        <v>349501720</v>
      </c>
      <c r="BI102" s="133">
        <v>235323182</v>
      </c>
      <c r="BJ102" s="133">
        <v>88164572</v>
      </c>
      <c r="BL102" s="146"/>
      <c r="BM102" s="146"/>
    </row>
    <row r="103" spans="1:65" ht="12">
      <c r="A103" s="152" t="s">
        <v>494</v>
      </c>
      <c r="B103" s="160" t="s">
        <v>353</v>
      </c>
      <c r="C103" s="133">
        <v>1461992813</v>
      </c>
      <c r="D103" s="133">
        <v>1528093792</v>
      </c>
      <c r="E103" s="133">
        <v>1519608346</v>
      </c>
      <c r="F103" s="133">
        <v>1452585704</v>
      </c>
      <c r="G103" s="133">
        <v>1019660473</v>
      </c>
      <c r="H103" s="133">
        <v>513684366</v>
      </c>
      <c r="I103" s="133">
        <v>399057129</v>
      </c>
      <c r="J103" s="133">
        <v>494365775</v>
      </c>
      <c r="K103" s="133">
        <v>1024120206</v>
      </c>
      <c r="L103" s="133">
        <v>1114967862</v>
      </c>
      <c r="M103" s="133">
        <v>1132845282</v>
      </c>
      <c r="N103" s="133">
        <v>1134906369</v>
      </c>
      <c r="O103" s="133">
        <v>1108950298</v>
      </c>
      <c r="P103" s="133">
        <v>1267689725</v>
      </c>
      <c r="Q103" s="133">
        <v>1548055780</v>
      </c>
      <c r="R103" s="133">
        <v>1544026194</v>
      </c>
      <c r="S103" s="133">
        <v>1598210387</v>
      </c>
      <c r="T103" s="133">
        <v>1625191425</v>
      </c>
      <c r="U103" s="133">
        <v>1709782261</v>
      </c>
      <c r="V103" s="133">
        <v>1795450064</v>
      </c>
      <c r="W103" s="133">
        <v>1839972926</v>
      </c>
      <c r="X103" s="133">
        <v>1678100578</v>
      </c>
      <c r="Y103" s="133">
        <v>1738692101</v>
      </c>
      <c r="Z103" s="133">
        <v>1840029675</v>
      </c>
      <c r="AA103" s="133">
        <v>1843174147</v>
      </c>
      <c r="AB103" s="133">
        <v>1881442662</v>
      </c>
      <c r="AC103" s="133">
        <v>1902615725</v>
      </c>
      <c r="AD103" s="133">
        <v>2292308897</v>
      </c>
      <c r="AE103" s="133">
        <v>2329037545</v>
      </c>
      <c r="AF103" s="133">
        <v>2293053668</v>
      </c>
      <c r="AG103" s="133">
        <v>2390107966</v>
      </c>
      <c r="AH103" s="133">
        <v>2490051483</v>
      </c>
      <c r="AI103" s="133">
        <v>2576644997</v>
      </c>
      <c r="AJ103" s="133">
        <v>2639187702</v>
      </c>
      <c r="AK103" s="133">
        <v>2764593315</v>
      </c>
      <c r="AL103" s="133">
        <v>2840592636</v>
      </c>
      <c r="AM103" s="133">
        <v>2945343296</v>
      </c>
      <c r="AN103" s="133">
        <v>2992958757</v>
      </c>
      <c r="AO103" s="133">
        <v>2872539529</v>
      </c>
      <c r="AP103" s="133">
        <v>3029696223</v>
      </c>
      <c r="AQ103" s="133">
        <v>3077516940</v>
      </c>
      <c r="AR103" s="133">
        <v>3044781647</v>
      </c>
      <c r="AS103" s="133">
        <v>2910842756</v>
      </c>
      <c r="AT103" s="133">
        <v>3021751906</v>
      </c>
      <c r="AU103" s="133">
        <v>3060491995</v>
      </c>
      <c r="AV103" s="133">
        <v>3128335607</v>
      </c>
      <c r="AW103" s="133">
        <v>3294862629</v>
      </c>
      <c r="AX103" s="133">
        <v>3627366089</v>
      </c>
      <c r="AY103" s="133">
        <v>3734442413</v>
      </c>
      <c r="AZ103" s="133">
        <v>3822309069</v>
      </c>
      <c r="BA103" s="133">
        <v>3694455433</v>
      </c>
      <c r="BB103" s="133">
        <v>3954506111</v>
      </c>
      <c r="BC103" s="133">
        <v>4052207416</v>
      </c>
      <c r="BD103" s="133">
        <v>4144783867</v>
      </c>
      <c r="BE103" s="133">
        <v>4349249278</v>
      </c>
      <c r="BF103" s="133">
        <v>4534944970</v>
      </c>
      <c r="BG103" s="133">
        <v>4630841207</v>
      </c>
      <c r="BH103" s="133">
        <v>4524983187</v>
      </c>
      <c r="BI103" s="133">
        <v>4949039895</v>
      </c>
      <c r="BJ103" s="133">
        <v>5227690771</v>
      </c>
      <c r="BL103" s="146"/>
      <c r="BM103" s="146"/>
    </row>
    <row r="104" spans="1:65" ht="12">
      <c r="A104" s="136" t="s">
        <v>495</v>
      </c>
      <c r="B104" s="137" t="s">
        <v>496</v>
      </c>
      <c r="C104" s="130">
        <v>-1.31751717813756</v>
      </c>
      <c r="D104" s="130">
        <v>3.04724598010575</v>
      </c>
      <c r="E104" s="130">
        <v>1.36578181079672</v>
      </c>
      <c r="F104" s="130">
        <v>3.45012804587532</v>
      </c>
      <c r="G104" s="130">
        <v>-13.625389380007</v>
      </c>
      <c r="H104" s="130">
        <v>-37.4127240613506</v>
      </c>
      <c r="I104" s="130">
        <v>-30.6711782740443</v>
      </c>
      <c r="J104" s="130">
        <v>-16.9250784417815</v>
      </c>
      <c r="K104" s="130">
        <v>3.44120496763293</v>
      </c>
      <c r="L104" s="130">
        <v>2.11871412063599</v>
      </c>
      <c r="M104" s="130">
        <v>3.36721312663903</v>
      </c>
      <c r="N104" s="130">
        <v>3.21473889831909</v>
      </c>
      <c r="O104" s="130">
        <v>5.05245375664142</v>
      </c>
      <c r="P104" s="130">
        <v>4.39086502046754</v>
      </c>
      <c r="Q104" s="130">
        <v>0.480880258347799</v>
      </c>
      <c r="R104" s="130">
        <v>4.18766235181575</v>
      </c>
      <c r="S104" s="130">
        <v>8.87387398392074</v>
      </c>
      <c r="T104" s="130">
        <v>6.45780401370702</v>
      </c>
      <c r="U104" s="130">
        <v>5.7798098148521</v>
      </c>
      <c r="V104" s="130">
        <v>5.75060345819828</v>
      </c>
      <c r="W104" s="130">
        <v>4.24927006609491</v>
      </c>
      <c r="X104" s="130">
        <v>3.90434746235799</v>
      </c>
      <c r="Y104" s="130">
        <v>4.55237645833375</v>
      </c>
      <c r="Z104" s="130">
        <v>4.32561500117584</v>
      </c>
      <c r="AA104" s="130">
        <v>-1.54197894126174</v>
      </c>
      <c r="AB104" s="130">
        <v>1.64303960642407</v>
      </c>
      <c r="AC104" s="130">
        <v>3.54776952790156</v>
      </c>
      <c r="AD104" s="130">
        <v>2.45437417110728</v>
      </c>
      <c r="AE104" s="130">
        <v>1.75322038958437</v>
      </c>
      <c r="AF104" s="130">
        <v>-26.3521584449543</v>
      </c>
      <c r="AG104" s="130">
        <v>-8.42940019350217</v>
      </c>
      <c r="AH104" s="130">
        <v>-2.56451547447951</v>
      </c>
      <c r="AI104" s="130">
        <v>8.49970570099104</v>
      </c>
      <c r="AJ104" s="130">
        <v>3.72800724961263</v>
      </c>
      <c r="AK104" s="130">
        <v>3.81976842601788</v>
      </c>
      <c r="AL104" s="130">
        <v>4.03800992275266</v>
      </c>
      <c r="AM104" s="130">
        <v>6.18051614262186</v>
      </c>
      <c r="AN104" s="130">
        <v>4.20027025470319</v>
      </c>
      <c r="AO104" s="130">
        <v>-4.95808592417829</v>
      </c>
      <c r="AP104" s="130">
        <v>-1.9607535642620002</v>
      </c>
      <c r="AQ104" s="130">
        <v>3.25221764001047</v>
      </c>
      <c r="AR104" s="130">
        <v>1.75991854040523</v>
      </c>
      <c r="AS104" s="130">
        <v>5.167095211509971</v>
      </c>
      <c r="AT104" s="138">
        <v>4.249913625401546</v>
      </c>
      <c r="AU104" s="138">
        <v>-0.38984919861026845</v>
      </c>
      <c r="AV104" s="138">
        <v>2.476991394601039</v>
      </c>
      <c r="AW104" s="138">
        <v>2.818524079851938</v>
      </c>
      <c r="AX104" s="138">
        <v>2.531982503183988</v>
      </c>
      <c r="AY104" s="138">
        <v>12.73140428623591</v>
      </c>
      <c r="AZ104" s="138">
        <v>8.053751567316018</v>
      </c>
      <c r="BA104" s="138">
        <v>8.268398459832826</v>
      </c>
      <c r="BB104" s="138">
        <v>1.8925351235506205</v>
      </c>
      <c r="BC104" s="138">
        <v>7.476303360310631</v>
      </c>
      <c r="BD104" s="138">
        <v>7.669218865514258</v>
      </c>
      <c r="BE104" s="138">
        <v>7.143188299112755</v>
      </c>
      <c r="BF104" s="138">
        <v>7.212745453635732</v>
      </c>
      <c r="BG104" s="138">
        <v>19.632174678251353</v>
      </c>
      <c r="BH104" s="138">
        <v>-13.871840915003188</v>
      </c>
      <c r="BI104" s="138">
        <v>2.4052369354370944</v>
      </c>
      <c r="BJ104" s="138">
        <v>9.861264621128562</v>
      </c>
      <c r="BL104" s="146"/>
      <c r="BM104" s="146"/>
    </row>
    <row r="105" spans="1:65" ht="12">
      <c r="A105" s="139" t="s">
        <v>497</v>
      </c>
      <c r="B105" s="140" t="s">
        <v>498</v>
      </c>
      <c r="C105" s="133">
        <v>-2553066</v>
      </c>
      <c r="D105" s="133">
        <v>12905087</v>
      </c>
      <c r="E105" s="133">
        <v>8734769</v>
      </c>
      <c r="F105" s="133">
        <v>29981366</v>
      </c>
      <c r="G105" s="133">
        <v>-23533085</v>
      </c>
      <c r="H105" s="133">
        <v>-96840364</v>
      </c>
      <c r="I105" s="133">
        <v>-113608625</v>
      </c>
      <c r="J105" s="133">
        <v>-90015897</v>
      </c>
      <c r="K105" s="133">
        <v>16372529</v>
      </c>
      <c r="L105" s="133">
        <v>15182490</v>
      </c>
      <c r="M105" s="133">
        <v>28703348</v>
      </c>
      <c r="N105" s="133">
        <v>31556428</v>
      </c>
      <c r="O105" s="133">
        <v>6669503</v>
      </c>
      <c r="P105" s="133">
        <v>12320294</v>
      </c>
      <c r="Q105" s="133">
        <v>2013644</v>
      </c>
      <c r="R105" s="133">
        <v>24811364</v>
      </c>
      <c r="S105" s="133">
        <v>15292014</v>
      </c>
      <c r="T105" s="133">
        <v>23013741</v>
      </c>
      <c r="U105" s="133">
        <v>31513522</v>
      </c>
      <c r="V105" s="133">
        <v>43502231</v>
      </c>
      <c r="W105" s="133">
        <v>8363670</v>
      </c>
      <c r="X105" s="133">
        <v>20104731</v>
      </c>
      <c r="Y105" s="133">
        <v>34241785</v>
      </c>
      <c r="Z105" s="133">
        <v>46330116</v>
      </c>
      <c r="AA105" s="133">
        <v>-3508306</v>
      </c>
      <c r="AB105" s="133">
        <v>8308912</v>
      </c>
      <c r="AC105" s="133">
        <v>28245046</v>
      </c>
      <c r="AD105" s="133">
        <v>31143292</v>
      </c>
      <c r="AE105" s="133">
        <v>4789137</v>
      </c>
      <c r="AF105" s="133">
        <v>-126889825</v>
      </c>
      <c r="AG105" s="133">
        <v>-70263991</v>
      </c>
      <c r="AH105" s="133">
        <v>-31451157</v>
      </c>
      <c r="AI105" s="133">
        <v>30599910</v>
      </c>
      <c r="AJ105" s="133">
        <v>26411211</v>
      </c>
      <c r="AK105" s="133">
        <v>40754333</v>
      </c>
      <c r="AL105" s="133">
        <v>59223484</v>
      </c>
      <c r="AM105" s="133">
        <v>20599098</v>
      </c>
      <c r="AN105" s="133">
        <v>29445115</v>
      </c>
      <c r="AO105" s="133">
        <v>-55362192</v>
      </c>
      <c r="AP105" s="133">
        <v>-37295290</v>
      </c>
      <c r="AQ105" s="133">
        <v>13449520</v>
      </c>
      <c r="AR105" s="133">
        <v>14551129</v>
      </c>
      <c r="AS105" s="133">
        <v>68890207</v>
      </c>
      <c r="AT105" s="133">
        <v>79199938</v>
      </c>
      <c r="AU105" s="133">
        <v>-3247546</v>
      </c>
      <c r="AV105" s="133">
        <v>32754561</v>
      </c>
      <c r="AW105" s="133">
        <v>51041609</v>
      </c>
      <c r="AX105" s="133">
        <v>59593368</v>
      </c>
      <c r="AY105" s="133">
        <v>76341057</v>
      </c>
      <c r="AZ105" s="133">
        <v>95624476</v>
      </c>
      <c r="BA105" s="133">
        <v>141373601</v>
      </c>
      <c r="BB105" s="133">
        <v>51869525</v>
      </c>
      <c r="BC105" s="133">
        <v>42763539</v>
      </c>
      <c r="BD105" s="133">
        <v>95265522</v>
      </c>
      <c r="BE105" s="133">
        <v>135402315</v>
      </c>
      <c r="BF105" s="133">
        <v>192799733</v>
      </c>
      <c r="BG105" s="133">
        <v>166650680</v>
      </c>
      <c r="BH105" s="133">
        <v>-178150614</v>
      </c>
      <c r="BI105" s="133">
        <v>54505088</v>
      </c>
      <c r="BJ105" s="133">
        <v>333353946</v>
      </c>
      <c r="BL105" s="146"/>
      <c r="BM105" s="146"/>
    </row>
    <row r="106" spans="1:65" ht="12">
      <c r="A106" s="141" t="s">
        <v>499</v>
      </c>
      <c r="B106" s="135" t="s">
        <v>409</v>
      </c>
      <c r="C106" s="133">
        <v>193778574</v>
      </c>
      <c r="D106" s="133">
        <v>423500009</v>
      </c>
      <c r="E106" s="133">
        <v>639543515</v>
      </c>
      <c r="F106" s="133">
        <v>868992849</v>
      </c>
      <c r="G106" s="133">
        <v>172714954</v>
      </c>
      <c r="H106" s="133">
        <v>258843392</v>
      </c>
      <c r="I106" s="133">
        <v>370408414</v>
      </c>
      <c r="J106" s="133">
        <v>531849216</v>
      </c>
      <c r="K106" s="133">
        <v>475778954</v>
      </c>
      <c r="L106" s="133">
        <v>716589834</v>
      </c>
      <c r="M106" s="133">
        <v>852436330</v>
      </c>
      <c r="N106" s="133">
        <v>981617139</v>
      </c>
      <c r="O106" s="133">
        <v>132005226</v>
      </c>
      <c r="P106" s="133">
        <v>280589222</v>
      </c>
      <c r="Q106" s="133">
        <v>418741249</v>
      </c>
      <c r="R106" s="133">
        <v>592487214</v>
      </c>
      <c r="S106" s="133">
        <v>172326247</v>
      </c>
      <c r="T106" s="133">
        <v>356371004</v>
      </c>
      <c r="U106" s="133">
        <v>545234584</v>
      </c>
      <c r="V106" s="133">
        <v>756481147</v>
      </c>
      <c r="W106" s="133">
        <v>196826040</v>
      </c>
      <c r="X106" s="133">
        <v>514931911</v>
      </c>
      <c r="Y106" s="133">
        <v>752173844</v>
      </c>
      <c r="Z106" s="133">
        <v>1071064253</v>
      </c>
      <c r="AA106" s="133">
        <v>227519709</v>
      </c>
      <c r="AB106" s="133">
        <v>505703695</v>
      </c>
      <c r="AC106" s="133">
        <v>796135312</v>
      </c>
      <c r="AD106" s="133">
        <v>1268889331</v>
      </c>
      <c r="AE106" s="133">
        <v>273162292</v>
      </c>
      <c r="AF106" s="133">
        <v>481515870</v>
      </c>
      <c r="AG106" s="133">
        <v>833558609</v>
      </c>
      <c r="AH106" s="133">
        <v>1226397630</v>
      </c>
      <c r="AI106" s="133">
        <v>360011406</v>
      </c>
      <c r="AJ106" s="133">
        <v>708453853</v>
      </c>
      <c r="AK106" s="133">
        <v>1066932035</v>
      </c>
      <c r="AL106" s="133">
        <v>1466650284</v>
      </c>
      <c r="AM106" s="133">
        <v>333290902</v>
      </c>
      <c r="AN106" s="133">
        <v>701029058</v>
      </c>
      <c r="AO106" s="133">
        <v>1116604126</v>
      </c>
      <c r="AP106" s="133">
        <v>1902089619</v>
      </c>
      <c r="AQ106" s="133">
        <v>413549199</v>
      </c>
      <c r="AR106" s="133">
        <v>826806961</v>
      </c>
      <c r="AS106" s="133">
        <v>1333248260</v>
      </c>
      <c r="AT106" s="133">
        <v>1863565827</v>
      </c>
      <c r="AU106" s="133">
        <v>833026209</v>
      </c>
      <c r="AV106" s="133">
        <v>1322352636</v>
      </c>
      <c r="AW106" s="133">
        <v>1810933934</v>
      </c>
      <c r="AX106" s="133">
        <v>2353624795</v>
      </c>
      <c r="AY106" s="133">
        <v>599627938</v>
      </c>
      <c r="AZ106" s="133">
        <v>1187328355</v>
      </c>
      <c r="BA106" s="133">
        <v>1709806339</v>
      </c>
      <c r="BB106" s="133">
        <v>2740743057</v>
      </c>
      <c r="BC106" s="133">
        <v>571987745</v>
      </c>
      <c r="BD106" s="133">
        <v>1242180249</v>
      </c>
      <c r="BE106" s="133">
        <v>1895544529</v>
      </c>
      <c r="BF106" s="133">
        <v>2673042245</v>
      </c>
      <c r="BG106" s="133">
        <v>848865104</v>
      </c>
      <c r="BH106" s="133">
        <v>1284260792</v>
      </c>
      <c r="BI106" s="133">
        <v>2266100574</v>
      </c>
      <c r="BJ106" s="133">
        <v>3380438096</v>
      </c>
      <c r="BL106" s="146"/>
      <c r="BM106" s="146"/>
    </row>
    <row r="107" spans="1:65" ht="12">
      <c r="A107" s="136" t="s">
        <v>500</v>
      </c>
      <c r="B107" s="137" t="s">
        <v>501</v>
      </c>
      <c r="C107" s="130">
        <v>35.0640366913509</v>
      </c>
      <c r="D107" s="130">
        <v>34.5761536168541</v>
      </c>
      <c r="E107" s="130">
        <v>31.7705899342964</v>
      </c>
      <c r="F107" s="130">
        <v>31.6712593578826</v>
      </c>
      <c r="G107" s="130">
        <v>35.8399835130896</v>
      </c>
      <c r="H107" s="130">
        <v>34.6705094379715</v>
      </c>
      <c r="I107" s="130">
        <v>34.6012899271145</v>
      </c>
      <c r="J107" s="130">
        <v>34.9096541624637</v>
      </c>
      <c r="K107" s="130">
        <v>32.9172952617748</v>
      </c>
      <c r="L107" s="130">
        <v>27.5805493077911</v>
      </c>
      <c r="M107" s="130">
        <v>28.5882017365358</v>
      </c>
      <c r="N107" s="130">
        <v>29.8380501880118</v>
      </c>
      <c r="O107" s="130">
        <v>35.5965365617245</v>
      </c>
      <c r="P107" s="130">
        <v>35.5466889133873</v>
      </c>
      <c r="Q107" s="130">
        <v>35.1674296053657</v>
      </c>
      <c r="R107" s="130">
        <v>35.1635135158893</v>
      </c>
      <c r="S107" s="130">
        <v>39.9808890416286</v>
      </c>
      <c r="T107" s="130">
        <v>38.7572754287398</v>
      </c>
      <c r="U107" s="130">
        <v>38.5226298885817</v>
      </c>
      <c r="V107" s="130">
        <v>37.265604725132</v>
      </c>
      <c r="W107" s="130">
        <v>39.8613663465329</v>
      </c>
      <c r="X107" s="130">
        <v>38.820817658477</v>
      </c>
      <c r="Y107" s="130">
        <v>39.11568116687</v>
      </c>
      <c r="Z107" s="130">
        <v>38.2491207305098</v>
      </c>
      <c r="AA107" s="130">
        <v>41.3238618969104</v>
      </c>
      <c r="AB107" s="130">
        <v>40.5478921515563</v>
      </c>
      <c r="AC107" s="130">
        <v>39.9513241062474</v>
      </c>
      <c r="AD107" s="130">
        <v>39.3741644345767</v>
      </c>
      <c r="AE107" s="130">
        <v>42.1243726532392</v>
      </c>
      <c r="AF107" s="130">
        <v>34.6150256231755</v>
      </c>
      <c r="AG107" s="130">
        <v>35.5865465120215</v>
      </c>
      <c r="AH107" s="130">
        <v>35.684763739796</v>
      </c>
      <c r="AI107" s="130">
        <v>36.0206840274875</v>
      </c>
      <c r="AJ107" s="130">
        <v>37.8139904413978</v>
      </c>
      <c r="AK107" s="130">
        <v>37.8070338297666</v>
      </c>
      <c r="AL107" s="130">
        <v>36.5592881719709</v>
      </c>
      <c r="AM107" s="130">
        <v>39.2950315094115</v>
      </c>
      <c r="AN107" s="130">
        <v>38.2545056004632</v>
      </c>
      <c r="AO107" s="130">
        <v>35.9429226377796</v>
      </c>
      <c r="AP107" s="130">
        <v>35.286586789165554</v>
      </c>
      <c r="AQ107" s="130">
        <v>36.0743326854379</v>
      </c>
      <c r="AR107" s="130">
        <v>35.7935491932659</v>
      </c>
      <c r="AS107" s="130">
        <v>31.093675899394597</v>
      </c>
      <c r="AT107" s="138">
        <v>30.545164516078767</v>
      </c>
      <c r="AU107" s="138">
        <v>35.817744881162426</v>
      </c>
      <c r="AV107" s="138">
        <v>34.608484970245115</v>
      </c>
      <c r="AW107" s="138">
        <v>34.28186832176344</v>
      </c>
      <c r="AX107" s="138">
        <v>31.228663695267816</v>
      </c>
      <c r="AY107" s="138">
        <v>34.48221941917387</v>
      </c>
      <c r="AZ107" s="138">
        <v>33.026443493377585</v>
      </c>
      <c r="BA107" s="138">
        <v>32.39901128215602</v>
      </c>
      <c r="BB107" s="138">
        <v>23.48684001843352</v>
      </c>
      <c r="BC107" s="138">
        <v>31.490975864724003</v>
      </c>
      <c r="BD107" s="138">
        <v>31.273070916802187</v>
      </c>
      <c r="BE107" s="138">
        <v>30.686650971611694</v>
      </c>
      <c r="BF107" s="138">
        <v>29.845744069853687</v>
      </c>
      <c r="BG107" s="138">
        <v>31.47284472852053</v>
      </c>
      <c r="BH107" s="138">
        <v>32.71436032065716</v>
      </c>
      <c r="BI107" s="138">
        <v>30.95625765258391</v>
      </c>
      <c r="BJ107" s="138">
        <v>31.05765765378629</v>
      </c>
      <c r="BL107" s="146"/>
      <c r="BM107" s="146"/>
    </row>
    <row r="108" spans="1:62" ht="12">
      <c r="A108" s="139" t="s">
        <v>502</v>
      </c>
      <c r="B108" s="140" t="s">
        <v>503</v>
      </c>
      <c r="C108" s="133">
        <v>23424934</v>
      </c>
      <c r="D108" s="133">
        <v>47947794</v>
      </c>
      <c r="E108" s="133">
        <v>71958093</v>
      </c>
      <c r="F108" s="133">
        <v>97691222</v>
      </c>
      <c r="G108" s="133">
        <v>19251569</v>
      </c>
      <c r="H108" s="133">
        <v>37896289</v>
      </c>
      <c r="I108" s="133">
        <v>56525125</v>
      </c>
      <c r="J108" s="133">
        <v>79055617</v>
      </c>
      <c r="K108" s="133">
        <v>19905361</v>
      </c>
      <c r="L108" s="133">
        <v>41401568</v>
      </c>
      <c r="M108" s="133">
        <v>64609221</v>
      </c>
      <c r="N108" s="133">
        <v>91419857</v>
      </c>
      <c r="O108" s="133">
        <v>23698805</v>
      </c>
      <c r="P108" s="133">
        <v>48998707</v>
      </c>
      <c r="Q108" s="133">
        <v>74004194</v>
      </c>
      <c r="R108" s="133">
        <v>106005359</v>
      </c>
      <c r="S108" s="133">
        <v>28923708</v>
      </c>
      <c r="T108" s="133">
        <v>59751740</v>
      </c>
      <c r="U108" s="133">
        <v>91008527</v>
      </c>
      <c r="V108" s="133">
        <v>127376194</v>
      </c>
      <c r="W108" s="133">
        <v>34487756</v>
      </c>
      <c r="X108" s="133">
        <v>70713975</v>
      </c>
      <c r="Y108" s="133">
        <v>109636084</v>
      </c>
      <c r="Z108" s="133">
        <v>152564824</v>
      </c>
      <c r="AA108" s="133">
        <v>41641911</v>
      </c>
      <c r="AB108" s="133">
        <v>84319643</v>
      </c>
      <c r="AC108" s="133">
        <v>128696303</v>
      </c>
      <c r="AD108" s="133">
        <v>182346304</v>
      </c>
      <c r="AE108" s="133">
        <v>48373362</v>
      </c>
      <c r="AF108" s="133">
        <v>98662752</v>
      </c>
      <c r="AG108" s="133">
        <v>150101439</v>
      </c>
      <c r="AH108" s="133">
        <v>207070201</v>
      </c>
      <c r="AI108" s="133">
        <v>56448189</v>
      </c>
      <c r="AJ108" s="133">
        <v>114260603</v>
      </c>
      <c r="AK108" s="133">
        <v>168847311</v>
      </c>
      <c r="AL108" s="133">
        <v>230260046</v>
      </c>
      <c r="AM108" s="133">
        <v>69639928</v>
      </c>
      <c r="AN108" s="133">
        <v>120257368</v>
      </c>
      <c r="AO108" s="133">
        <v>169310954</v>
      </c>
      <c r="AP108" s="133">
        <v>230696061</v>
      </c>
      <c r="AQ108" s="133">
        <v>60439082</v>
      </c>
      <c r="AR108" s="133">
        <v>120938657</v>
      </c>
      <c r="AS108" s="133">
        <v>175977071</v>
      </c>
      <c r="AT108" s="133">
        <v>241391506</v>
      </c>
      <c r="AU108" s="133">
        <v>62180728</v>
      </c>
      <c r="AV108" s="133">
        <v>126496467</v>
      </c>
      <c r="AW108" s="133">
        <v>192834197</v>
      </c>
      <c r="AX108" s="133">
        <v>265516051</v>
      </c>
      <c r="AY108" s="133">
        <v>71152676</v>
      </c>
      <c r="AZ108" s="133">
        <v>138669595</v>
      </c>
      <c r="BA108" s="133">
        <v>205196108</v>
      </c>
      <c r="BB108" s="133">
        <v>287478566</v>
      </c>
      <c r="BC108" s="133">
        <v>75603521</v>
      </c>
      <c r="BD108" s="133">
        <v>155036493</v>
      </c>
      <c r="BE108" s="133">
        <v>224189754</v>
      </c>
      <c r="BF108" s="133">
        <v>321162455</v>
      </c>
      <c r="BG108" s="133">
        <v>95730802</v>
      </c>
      <c r="BH108" s="133">
        <v>193794420</v>
      </c>
      <c r="BI108" s="133">
        <v>259708625</v>
      </c>
      <c r="BJ108" s="133">
        <v>371921702</v>
      </c>
    </row>
    <row r="109" spans="1:62" ht="12">
      <c r="A109" s="141" t="s">
        <v>504</v>
      </c>
      <c r="B109" s="135" t="s">
        <v>413</v>
      </c>
      <c r="C109" s="133">
        <v>66806153</v>
      </c>
      <c r="D109" s="133">
        <v>138673013</v>
      </c>
      <c r="E109" s="133">
        <v>226492782</v>
      </c>
      <c r="F109" s="133">
        <v>308453860</v>
      </c>
      <c r="G109" s="133">
        <v>53715340</v>
      </c>
      <c r="H109" s="133">
        <v>109304102</v>
      </c>
      <c r="I109" s="133">
        <v>163361323</v>
      </c>
      <c r="J109" s="133">
        <v>226457749</v>
      </c>
      <c r="K109" s="133">
        <v>60470828</v>
      </c>
      <c r="L109" s="133">
        <v>150111470</v>
      </c>
      <c r="M109" s="133">
        <v>225999598</v>
      </c>
      <c r="N109" s="133">
        <v>306386833</v>
      </c>
      <c r="O109" s="133">
        <v>66576154</v>
      </c>
      <c r="P109" s="133">
        <v>137843238</v>
      </c>
      <c r="Q109" s="133">
        <v>210433901</v>
      </c>
      <c r="R109" s="133">
        <v>301464070</v>
      </c>
      <c r="S109" s="133">
        <v>72343834</v>
      </c>
      <c r="T109" s="133">
        <v>154169093</v>
      </c>
      <c r="U109" s="133">
        <v>236246921</v>
      </c>
      <c r="V109" s="133">
        <v>341806325</v>
      </c>
      <c r="W109" s="133">
        <v>86519252</v>
      </c>
      <c r="X109" s="133">
        <v>182154780</v>
      </c>
      <c r="Y109" s="133">
        <v>280286782</v>
      </c>
      <c r="Z109" s="133">
        <v>398871454</v>
      </c>
      <c r="AA109" s="133">
        <v>100769650</v>
      </c>
      <c r="AB109" s="133">
        <v>207950743</v>
      </c>
      <c r="AC109" s="133">
        <v>322132760</v>
      </c>
      <c r="AD109" s="133">
        <v>463111552</v>
      </c>
      <c r="AE109" s="133">
        <v>114834617</v>
      </c>
      <c r="AF109" s="133">
        <v>285028684</v>
      </c>
      <c r="AG109" s="133">
        <v>421792654</v>
      </c>
      <c r="AH109" s="133">
        <v>580276228</v>
      </c>
      <c r="AI109" s="133">
        <v>156710486</v>
      </c>
      <c r="AJ109" s="133">
        <v>302164891</v>
      </c>
      <c r="AK109" s="133">
        <v>446602904</v>
      </c>
      <c r="AL109" s="133">
        <v>629826393</v>
      </c>
      <c r="AM109" s="133">
        <v>177223240</v>
      </c>
      <c r="AN109" s="133">
        <v>314361318</v>
      </c>
      <c r="AO109" s="133">
        <v>471055055</v>
      </c>
      <c r="AP109" s="133">
        <v>653778339</v>
      </c>
      <c r="AQ109" s="133">
        <v>167540402</v>
      </c>
      <c r="AR109" s="133">
        <v>337878360</v>
      </c>
      <c r="AS109" s="133">
        <v>565957758</v>
      </c>
      <c r="AT109" s="133">
        <v>790277315</v>
      </c>
      <c r="AU109" s="133">
        <v>173603135</v>
      </c>
      <c r="AV109" s="133">
        <v>365507092</v>
      </c>
      <c r="AW109" s="133">
        <v>562496172</v>
      </c>
      <c r="AX109" s="133">
        <v>850231869</v>
      </c>
      <c r="AY109" s="133">
        <v>206345987</v>
      </c>
      <c r="AZ109" s="133">
        <v>419874441</v>
      </c>
      <c r="BA109" s="133">
        <v>633340648</v>
      </c>
      <c r="BB109" s="133">
        <v>1223998485</v>
      </c>
      <c r="BC109" s="133">
        <v>240079956</v>
      </c>
      <c r="BD109" s="133">
        <v>495750780</v>
      </c>
      <c r="BE109" s="133">
        <v>730577456</v>
      </c>
      <c r="BF109" s="133">
        <v>1076074546</v>
      </c>
      <c r="BG109" s="133">
        <v>304169524</v>
      </c>
      <c r="BH109" s="133">
        <v>592383339</v>
      </c>
      <c r="BI109" s="133">
        <v>838953558</v>
      </c>
      <c r="BJ109" s="133">
        <v>1197520129</v>
      </c>
    </row>
    <row r="110" spans="1:62" ht="12">
      <c r="A110" s="164" t="s">
        <v>505</v>
      </c>
      <c r="B110" s="165" t="s">
        <v>506</v>
      </c>
      <c r="C110" s="133">
        <v>752.226607409552</v>
      </c>
      <c r="D110" s="133">
        <v>762.672490730649</v>
      </c>
      <c r="E110" s="133">
        <v>774.719767316637</v>
      </c>
      <c r="F110" s="133">
        <v>756.649604536096</v>
      </c>
      <c r="G110" s="133">
        <v>607.371428520585</v>
      </c>
      <c r="H110" s="133">
        <v>624.71019139938</v>
      </c>
      <c r="I110" s="133">
        <v>597.164211598218</v>
      </c>
      <c r="J110" s="133">
        <v>595.378422471923</v>
      </c>
      <c r="K110" s="133">
        <v>513.852832198685</v>
      </c>
      <c r="L110" s="133">
        <v>603.268482748976</v>
      </c>
      <c r="M110" s="133">
        <v>587.809382512906</v>
      </c>
      <c r="N110" s="133">
        <v>581.718688232477</v>
      </c>
      <c r="O110" s="133">
        <v>583.371624488748</v>
      </c>
      <c r="P110" s="133">
        <v>590.249342391732</v>
      </c>
      <c r="Q110" s="133">
        <v>597.740800218456</v>
      </c>
      <c r="R110" s="133">
        <v>586.928693441535</v>
      </c>
      <c r="S110" s="133">
        <v>586.403812784384</v>
      </c>
      <c r="T110" s="133">
        <v>587.904641965315</v>
      </c>
      <c r="U110" s="133">
        <v>584.903319146247</v>
      </c>
      <c r="V110" s="133">
        <v>584.280379856955</v>
      </c>
      <c r="W110" s="133">
        <v>556.6292697931</v>
      </c>
      <c r="X110" s="133">
        <v>572.059065904792</v>
      </c>
      <c r="Y110" s="133">
        <v>577.686486119363</v>
      </c>
      <c r="Z110" s="133">
        <v>626.373502208465</v>
      </c>
      <c r="AA110" s="133">
        <v>566.106795313353</v>
      </c>
      <c r="AB110" s="133">
        <v>601.675078129669</v>
      </c>
      <c r="AC110" s="133">
        <v>615.580948957102</v>
      </c>
      <c r="AD110" s="133">
        <v>644.237808265094</v>
      </c>
      <c r="AE110" s="133">
        <v>690.181617629689</v>
      </c>
      <c r="AF110" s="133">
        <v>793.273171235012</v>
      </c>
      <c r="AG110" s="133">
        <v>767.761912287789</v>
      </c>
      <c r="AH110" s="133">
        <v>751.505822734568</v>
      </c>
      <c r="AI110" s="133">
        <v>680.582969892391</v>
      </c>
      <c r="AJ110" s="133">
        <v>668.100950084667</v>
      </c>
      <c r="AK110" s="133">
        <v>653.057634707935</v>
      </c>
      <c r="AL110" s="133">
        <v>665.408256475188</v>
      </c>
      <c r="AM110" s="133">
        <v>637.137537874316</v>
      </c>
      <c r="AN110" s="133">
        <v>640.742223784238</v>
      </c>
      <c r="AO110" s="133">
        <v>843.029501670634</v>
      </c>
      <c r="AP110" s="133">
        <v>793.0089030799419</v>
      </c>
      <c r="AQ110" s="133">
        <v>688.933511176304</v>
      </c>
      <c r="AR110" s="133">
        <v>702.973840365197</v>
      </c>
      <c r="AS110" s="133">
        <v>705.0450039028085</v>
      </c>
      <c r="AT110" s="133">
        <v>726.503700937714</v>
      </c>
      <c r="AU110" s="133">
        <v>755.0693724802708</v>
      </c>
      <c r="AV110" s="133">
        <v>757.8876825512597</v>
      </c>
      <c r="AW110" s="133">
        <v>776.5339968785187</v>
      </c>
      <c r="AX110" s="133">
        <v>807.3406739035274</v>
      </c>
      <c r="AY110" s="133">
        <v>837.5703874829888</v>
      </c>
      <c r="AZ110" s="133">
        <v>820.6675338346616</v>
      </c>
      <c r="BA110" s="133">
        <v>824.2309268138359</v>
      </c>
      <c r="BB110" s="133">
        <v>839.4970007433703</v>
      </c>
      <c r="BC110" s="133">
        <v>819.8995731451741</v>
      </c>
      <c r="BD110" s="133">
        <v>869.7523860874381</v>
      </c>
      <c r="BE110" s="133">
        <v>863.2994451813947</v>
      </c>
      <c r="BF110" s="133">
        <v>890.9757501428542</v>
      </c>
      <c r="BG110" s="133">
        <v>960.0509963346695</v>
      </c>
      <c r="BH110" s="133">
        <v>987.1070995555607</v>
      </c>
      <c r="BI110" s="133">
        <v>952.9607989285905</v>
      </c>
      <c r="BJ110" s="133">
        <v>936.2760935409939</v>
      </c>
    </row>
    <row r="111" spans="1:62" ht="12">
      <c r="A111" s="164" t="s">
        <v>507</v>
      </c>
      <c r="B111" s="165" t="s">
        <v>508</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row>
    <row r="112" spans="1:62" ht="12">
      <c r="A112" s="136" t="s">
        <v>509</v>
      </c>
      <c r="B112" s="137" t="s">
        <v>510</v>
      </c>
      <c r="C112" s="130">
        <v>47.0078709939974</v>
      </c>
      <c r="D112" s="130">
        <v>49.308523473495</v>
      </c>
      <c r="E112" s="130">
        <v>55.0659441122346</v>
      </c>
      <c r="F112" s="130">
        <v>50.1112812383956</v>
      </c>
      <c r="G112" s="130">
        <v>60.6704697488074</v>
      </c>
      <c r="H112" s="130">
        <v>62.0991051746593</v>
      </c>
      <c r="I112" s="130">
        <v>72.253231308723</v>
      </c>
      <c r="J112" s="130">
        <v>76.4773157587571</v>
      </c>
      <c r="K112" s="130">
        <v>81.998262538535</v>
      </c>
      <c r="L112" s="130">
        <v>84.5889286276476</v>
      </c>
      <c r="M112" s="130">
        <v>82.4330675946644</v>
      </c>
      <c r="N112" s="130">
        <v>83.0804615693565</v>
      </c>
      <c r="O112" s="130">
        <v>87.3274677484139</v>
      </c>
      <c r="P112" s="130">
        <v>87.0928857901632</v>
      </c>
      <c r="Q112" s="130">
        <v>88.4400812123485</v>
      </c>
      <c r="R112" s="130">
        <v>84.6319271610095</v>
      </c>
      <c r="S112" s="130">
        <v>90.9479877410102</v>
      </c>
      <c r="T112" s="130">
        <v>88.2631256471308</v>
      </c>
      <c r="U112" s="130">
        <v>84.0645553891973</v>
      </c>
      <c r="V112" s="130">
        <v>83.6922854638383</v>
      </c>
      <c r="W112" s="130">
        <v>91.1883975600787</v>
      </c>
      <c r="X112" s="130">
        <v>90.8213713208566</v>
      </c>
      <c r="Y112" s="130">
        <v>87.6513104053378</v>
      </c>
      <c r="Z112" s="130">
        <v>84.8339758298846</v>
      </c>
      <c r="AA112" s="130">
        <v>88.3445234011355</v>
      </c>
      <c r="AB112" s="130">
        <v>90.6132547582561</v>
      </c>
      <c r="AC112" s="130">
        <v>92.5393209957307</v>
      </c>
      <c r="AD112" s="130">
        <v>90.3005966320752</v>
      </c>
      <c r="AE112" s="130">
        <v>87.0886761960156</v>
      </c>
      <c r="AF112" s="130">
        <v>91.1834915885951</v>
      </c>
      <c r="AG112" s="130">
        <v>96.8820012008501</v>
      </c>
      <c r="AH112" s="130">
        <v>100.455462311482</v>
      </c>
      <c r="AI112" s="130">
        <v>102.64908598687</v>
      </c>
      <c r="AJ112" s="130">
        <v>106.989357931761</v>
      </c>
      <c r="AK112" s="130">
        <v>110.20659848516</v>
      </c>
      <c r="AL112" s="130">
        <v>111.705164551859</v>
      </c>
      <c r="AM112" s="130">
        <v>109.497116011524</v>
      </c>
      <c r="AN112" s="130">
        <v>108.664423057513</v>
      </c>
      <c r="AO112" s="130">
        <v>124.628441056976</v>
      </c>
      <c r="AP112" s="130">
        <v>122.91324432634056</v>
      </c>
      <c r="AQ112" s="130">
        <v>123.803401813768</v>
      </c>
      <c r="AR112" s="130">
        <v>125.438614204215</v>
      </c>
      <c r="AS112" s="130">
        <v>126.52852878203376</v>
      </c>
      <c r="AT112" s="138">
        <v>124.33347449675634</v>
      </c>
      <c r="AU112" s="138">
        <v>129.52764434150657</v>
      </c>
      <c r="AV112" s="138">
        <v>127.40017822932556</v>
      </c>
      <c r="AW112" s="138">
        <v>127.91751461284721</v>
      </c>
      <c r="AX112" s="138">
        <v>134.8533820222429</v>
      </c>
      <c r="AY112" s="138">
        <v>126.33382322732952</v>
      </c>
      <c r="AZ112" s="138">
        <v>129.38658469684685</v>
      </c>
      <c r="BA112" s="138">
        <v>135.59284400297432</v>
      </c>
      <c r="BB112" s="138">
        <v>137.5737554477424</v>
      </c>
      <c r="BC112" s="138">
        <v>145.40967987117608</v>
      </c>
      <c r="BD112" s="138">
        <v>147.13432603821394</v>
      </c>
      <c r="BE112" s="138">
        <v>139.63188592856775</v>
      </c>
      <c r="BF112" s="138">
        <v>129.8033184175692</v>
      </c>
      <c r="BG112" s="138">
        <v>126.60356391314724</v>
      </c>
      <c r="BH112" s="138">
        <v>124.89917495216068</v>
      </c>
      <c r="BI112" s="138">
        <v>132.66606632211094</v>
      </c>
      <c r="BJ112" s="138">
        <v>131.13588022997286</v>
      </c>
    </row>
    <row r="113" spans="1:62" ht="12">
      <c r="A113" s="139" t="s">
        <v>511</v>
      </c>
      <c r="B113" s="140" t="s">
        <v>512</v>
      </c>
      <c r="C113" s="133">
        <v>4125572230</v>
      </c>
      <c r="D113" s="133">
        <v>4361413293</v>
      </c>
      <c r="E113" s="133">
        <v>4962402142</v>
      </c>
      <c r="F113" s="133">
        <v>4588557181</v>
      </c>
      <c r="G113" s="133">
        <v>4617302389</v>
      </c>
      <c r="H113" s="133">
        <v>4700952000</v>
      </c>
      <c r="I113" s="133">
        <v>5425519411</v>
      </c>
      <c r="J113" s="133">
        <v>5416951616</v>
      </c>
      <c r="K113" s="133">
        <v>5877239130</v>
      </c>
      <c r="L113" s="133">
        <v>6048943002</v>
      </c>
      <c r="M113" s="133">
        <v>6037840082</v>
      </c>
      <c r="N113" s="133">
        <v>6158889037</v>
      </c>
      <c r="O113" s="133">
        <v>6529873699</v>
      </c>
      <c r="P113" s="133">
        <v>6679143062</v>
      </c>
      <c r="Q113" s="133">
        <v>7070286103</v>
      </c>
      <c r="R113" s="133">
        <v>7060867043</v>
      </c>
      <c r="S113" s="133">
        <v>7703074071</v>
      </c>
      <c r="T113" s="133">
        <v>7789233317</v>
      </c>
      <c r="U113" s="133">
        <v>7612737156</v>
      </c>
      <c r="V113" s="133">
        <v>7991279611</v>
      </c>
      <c r="W113" s="133">
        <v>8834346326</v>
      </c>
      <c r="X113" s="133">
        <v>9228021451</v>
      </c>
      <c r="Y113" s="133">
        <v>9290111638</v>
      </c>
      <c r="Z113" s="133">
        <v>9294174640</v>
      </c>
      <c r="AA113" s="133">
        <v>10445253932</v>
      </c>
      <c r="AB113" s="133">
        <v>10744631764</v>
      </c>
      <c r="AC113" s="133">
        <v>10968439551</v>
      </c>
      <c r="AD113" s="133">
        <v>10827474123</v>
      </c>
      <c r="AE113" s="133">
        <v>10433012402</v>
      </c>
      <c r="AF113" s="133">
        <v>11397511487</v>
      </c>
      <c r="AG113" s="133">
        <v>13886291062</v>
      </c>
      <c r="AH113" s="133">
        <v>15605095923</v>
      </c>
      <c r="AI113" s="133">
        <v>15985088073</v>
      </c>
      <c r="AJ113" s="133">
        <v>16355773781</v>
      </c>
      <c r="AK113" s="133">
        <v>17039808261</v>
      </c>
      <c r="AL113" s="133">
        <v>17268611440</v>
      </c>
      <c r="AM113" s="133">
        <v>16621664464</v>
      </c>
      <c r="AN113" s="133">
        <v>16816907437</v>
      </c>
      <c r="AO113" s="133">
        <v>17309995415</v>
      </c>
      <c r="AP113" s="133">
        <v>16680483307</v>
      </c>
      <c r="AQ113" s="133">
        <v>16443825907</v>
      </c>
      <c r="AR113" s="133">
        <v>16874896168</v>
      </c>
      <c r="AS113" s="133">
        <v>16639449708</v>
      </c>
      <c r="AT113" s="133">
        <v>17042952703</v>
      </c>
      <c r="AU113" s="133">
        <v>16657645469</v>
      </c>
      <c r="AV113" s="133">
        <v>16645661476</v>
      </c>
      <c r="AW113" s="133">
        <v>16982106487</v>
      </c>
      <c r="AX113" s="133">
        <v>17977019632</v>
      </c>
      <c r="AY113" s="133">
        <v>19163513963</v>
      </c>
      <c r="AZ113" s="133">
        <v>19297721683</v>
      </c>
      <c r="BA113" s="133">
        <v>20639575286</v>
      </c>
      <c r="BB113" s="133">
        <v>21559239385.20526</v>
      </c>
      <c r="BC113" s="133">
        <v>22823800458</v>
      </c>
      <c r="BD113" s="133">
        <v>24511218147.246853</v>
      </c>
      <c r="BE113" s="133">
        <v>25080942847.028614</v>
      </c>
      <c r="BF113" s="133">
        <v>26014844565.68838</v>
      </c>
      <c r="BG113" s="133">
        <v>25699471615.924538</v>
      </c>
      <c r="BH113" s="133">
        <v>26439156058.63485</v>
      </c>
      <c r="BI113" s="133">
        <v>29414448800.854553</v>
      </c>
      <c r="BJ113" s="133">
        <v>31598499944.348946</v>
      </c>
    </row>
    <row r="114" spans="1:62" ht="12">
      <c r="A114" s="141" t="s">
        <v>513</v>
      </c>
      <c r="B114" s="135" t="s">
        <v>359</v>
      </c>
      <c r="C114" s="133">
        <v>8776343499</v>
      </c>
      <c r="D114" s="133">
        <v>8845150870</v>
      </c>
      <c r="E114" s="133">
        <v>9011744413</v>
      </c>
      <c r="F114" s="133">
        <v>9156734906</v>
      </c>
      <c r="G114" s="133">
        <v>7610460918</v>
      </c>
      <c r="H114" s="133">
        <v>7570080095</v>
      </c>
      <c r="I114" s="133">
        <v>7509033593</v>
      </c>
      <c r="J114" s="133">
        <v>7083082823</v>
      </c>
      <c r="K114" s="133">
        <v>7167516662</v>
      </c>
      <c r="L114" s="133">
        <v>7150986660</v>
      </c>
      <c r="M114" s="133">
        <v>7324536449</v>
      </c>
      <c r="N114" s="133">
        <v>7413161796</v>
      </c>
      <c r="O114" s="133">
        <v>7477456827</v>
      </c>
      <c r="P114" s="133">
        <v>7668988117</v>
      </c>
      <c r="Q114" s="133">
        <v>7994436466</v>
      </c>
      <c r="R114" s="133">
        <v>8343029965</v>
      </c>
      <c r="S114" s="133">
        <v>8469757564</v>
      </c>
      <c r="T114" s="133">
        <v>8825014138</v>
      </c>
      <c r="U114" s="133">
        <v>9055822779</v>
      </c>
      <c r="V114" s="133">
        <v>9548406483</v>
      </c>
      <c r="W114" s="133">
        <v>9688015759</v>
      </c>
      <c r="X114" s="133">
        <v>10160627743</v>
      </c>
      <c r="Y114" s="133">
        <v>10598942098</v>
      </c>
      <c r="Z114" s="133">
        <v>10955722102</v>
      </c>
      <c r="AA114" s="133">
        <v>11823317994</v>
      </c>
      <c r="AB114" s="133">
        <v>11857682182</v>
      </c>
      <c r="AC114" s="133">
        <v>11852733987</v>
      </c>
      <c r="AD114" s="133">
        <v>11990479052</v>
      </c>
      <c r="AE114" s="133">
        <v>11979757711</v>
      </c>
      <c r="AF114" s="133">
        <v>12499533949</v>
      </c>
      <c r="AG114" s="133">
        <v>14333200068</v>
      </c>
      <c r="AH114" s="133">
        <v>15534342846</v>
      </c>
      <c r="AI114" s="133">
        <v>15572557631</v>
      </c>
      <c r="AJ114" s="133">
        <v>15287290341</v>
      </c>
      <c r="AK114" s="133">
        <v>15461695121</v>
      </c>
      <c r="AL114" s="133">
        <v>15459098520</v>
      </c>
      <c r="AM114" s="133">
        <v>15180002058</v>
      </c>
      <c r="AN114" s="133">
        <v>15476001219</v>
      </c>
      <c r="AO114" s="133">
        <v>13889281827</v>
      </c>
      <c r="AP114" s="133">
        <v>13570940543</v>
      </c>
      <c r="AQ114" s="133">
        <v>13282208458</v>
      </c>
      <c r="AR114" s="133">
        <v>13452712528</v>
      </c>
      <c r="AS114" s="133">
        <v>13150749375</v>
      </c>
      <c r="AT114" s="133">
        <v>13707453099</v>
      </c>
      <c r="AU114" s="133">
        <v>12991256026</v>
      </c>
      <c r="AV114" s="133">
        <v>13594455106</v>
      </c>
      <c r="AW114" s="133">
        <v>14204839988</v>
      </c>
      <c r="AX114" s="133">
        <v>14683425441</v>
      </c>
      <c r="AY114" s="133">
        <v>15168949592</v>
      </c>
      <c r="AZ114" s="133">
        <v>14914777856</v>
      </c>
      <c r="BA114" s="133">
        <v>15221729021</v>
      </c>
      <c r="BB114" s="133">
        <v>15671040828.2738</v>
      </c>
      <c r="BC114" s="133">
        <v>15696204323</v>
      </c>
      <c r="BD114" s="133">
        <v>16659075286.674274</v>
      </c>
      <c r="BE114" s="133">
        <v>17962188707.99998</v>
      </c>
      <c r="BF114" s="133">
        <v>20041740752.72887</v>
      </c>
      <c r="BG114" s="133">
        <v>20299169171.53685</v>
      </c>
      <c r="BH114" s="133">
        <v>21168399285.87332</v>
      </c>
      <c r="BI114" s="133">
        <v>22171795408.056175</v>
      </c>
      <c r="BJ114" s="133">
        <v>24095998661.033646</v>
      </c>
    </row>
    <row r="115" spans="1:62" ht="12">
      <c r="A115" s="136" t="s">
        <v>514</v>
      </c>
      <c r="B115" s="166" t="s">
        <v>515</v>
      </c>
      <c r="C115" s="130">
        <v>50.3845124594706</v>
      </c>
      <c r="D115" s="130">
        <v>50.794318907899</v>
      </c>
      <c r="E115" s="130">
        <v>51.6228244291527</v>
      </c>
      <c r="F115" s="130">
        <v>52.1680387496587</v>
      </c>
      <c r="G115" s="130">
        <v>57.6338549416114</v>
      </c>
      <c r="H115" s="130">
        <v>58.8770549787761</v>
      </c>
      <c r="I115" s="130">
        <v>57.3192057155823</v>
      </c>
      <c r="J115" s="130">
        <v>53.5056664928714</v>
      </c>
      <c r="K115" s="130">
        <v>52.7880842782381</v>
      </c>
      <c r="L115" s="130">
        <v>51.1001747212082</v>
      </c>
      <c r="M115" s="130">
        <v>48.9330903571222</v>
      </c>
      <c r="N115" s="130">
        <v>46.7394302357625</v>
      </c>
      <c r="O115" s="130">
        <v>45.2332917604256</v>
      </c>
      <c r="P115" s="130">
        <v>42.5729882727606</v>
      </c>
      <c r="Q115" s="130">
        <v>40.1232325217475</v>
      </c>
      <c r="R115" s="130">
        <v>38.5325494566446</v>
      </c>
      <c r="S115" s="130">
        <v>36.7781428164421</v>
      </c>
      <c r="T115" s="130">
        <v>35.1157793606159</v>
      </c>
      <c r="U115" s="130">
        <v>32.8544254189159</v>
      </c>
      <c r="V115" s="130">
        <v>31.243285386733</v>
      </c>
      <c r="W115" s="130">
        <v>30.1501671550248</v>
      </c>
      <c r="X115" s="130">
        <v>30.2248132461691</v>
      </c>
      <c r="Y115" s="130">
        <v>31.5890296791541</v>
      </c>
      <c r="Z115" s="130">
        <v>31.5156779047199</v>
      </c>
      <c r="AA115" s="130">
        <v>36.7804844974444</v>
      </c>
      <c r="AB115" s="130">
        <v>35.1436979351477</v>
      </c>
      <c r="AC115" s="130">
        <v>32.0882606189605</v>
      </c>
      <c r="AD115" s="130">
        <v>30.6570945194111</v>
      </c>
      <c r="AE115" s="130">
        <v>31.5805932746857</v>
      </c>
      <c r="AF115" s="130">
        <v>31.0115789399327</v>
      </c>
      <c r="AG115" s="130">
        <v>37.238290850877</v>
      </c>
      <c r="AH115" s="130">
        <v>42.7056763881231</v>
      </c>
      <c r="AI115" s="130">
        <v>43.1024740502008</v>
      </c>
      <c r="AJ115" s="130">
        <v>43.0376659423178</v>
      </c>
      <c r="AK115" s="130">
        <v>42.0800105566043</v>
      </c>
      <c r="AL115" s="130">
        <v>39.8569399284599</v>
      </c>
      <c r="AM115" s="130">
        <v>36.9338234589568</v>
      </c>
      <c r="AN115" s="130">
        <v>35.9692105502</v>
      </c>
      <c r="AO115" s="130">
        <v>28.9348241610331</v>
      </c>
      <c r="AP115" s="130">
        <v>26.48066821693621</v>
      </c>
      <c r="AQ115" s="130">
        <v>25.5778277498992</v>
      </c>
      <c r="AR115" s="130">
        <v>24.8894080432685</v>
      </c>
      <c r="AS115" s="130">
        <v>23.592157364428324</v>
      </c>
      <c r="AT115" s="138">
        <v>23.336183901602244</v>
      </c>
      <c r="AU115" s="138">
        <v>20.61611702069098</v>
      </c>
      <c r="AV115" s="138">
        <v>19.158484846722846</v>
      </c>
      <c r="AW115" s="138">
        <v>18.97665843552561</v>
      </c>
      <c r="AX115" s="138">
        <v>18.557841679030304</v>
      </c>
      <c r="AY115" s="138">
        <v>17.852806186695158</v>
      </c>
      <c r="AZ115" s="138">
        <v>16.0531013613568</v>
      </c>
      <c r="BA115" s="138">
        <v>15.889726551882086</v>
      </c>
      <c r="BB115" s="138">
        <v>13.69633712618858</v>
      </c>
      <c r="BC115" s="138">
        <v>13.254777654862698</v>
      </c>
      <c r="BD115" s="138">
        <v>13.215597622754165</v>
      </c>
      <c r="BE115" s="138">
        <v>12.49531565509777</v>
      </c>
      <c r="BF115" s="138">
        <v>11.317600241469336</v>
      </c>
      <c r="BG115" s="138">
        <v>11.0421763943358</v>
      </c>
      <c r="BH115" s="138">
        <v>10.575238906176363</v>
      </c>
      <c r="BI115" s="138">
        <v>10.004798577644138</v>
      </c>
      <c r="BJ115" s="138">
        <v>9.908899469738776</v>
      </c>
    </row>
    <row r="116" spans="1:62" ht="12">
      <c r="A116" s="139" t="s">
        <v>516</v>
      </c>
      <c r="B116" s="167" t="s">
        <v>517</v>
      </c>
      <c r="C116" s="133">
        <v>4464815959</v>
      </c>
      <c r="D116" s="133">
        <v>4539201875</v>
      </c>
      <c r="E116" s="133">
        <v>4694582641</v>
      </c>
      <c r="F116" s="133">
        <v>4822696691</v>
      </c>
      <c r="G116" s="133">
        <v>4395631244</v>
      </c>
      <c r="H116" s="133">
        <v>4475087139</v>
      </c>
      <c r="I116" s="133">
        <v>4323563640</v>
      </c>
      <c r="J116" s="133">
        <v>3806655871</v>
      </c>
      <c r="K116" s="133">
        <v>3798670974</v>
      </c>
      <c r="L116" s="133">
        <v>3660428309</v>
      </c>
      <c r="M116" s="133">
        <v>3588203589</v>
      </c>
      <c r="N116" s="133">
        <v>3468639493</v>
      </c>
      <c r="O116" s="133">
        <v>3386130991</v>
      </c>
      <c r="P116" s="133">
        <v>3269540785</v>
      </c>
      <c r="Q116" s="133">
        <v>3223703865</v>
      </c>
      <c r="R116" s="133">
        <v>3229953824</v>
      </c>
      <c r="S116" s="133">
        <v>3134991040</v>
      </c>
      <c r="T116" s="133">
        <v>3120978485</v>
      </c>
      <c r="U116" s="133">
        <v>2996541975</v>
      </c>
      <c r="V116" s="133">
        <v>2998203779</v>
      </c>
      <c r="W116" s="133">
        <v>2933978429</v>
      </c>
      <c r="X116" s="133">
        <v>3083434080</v>
      </c>
      <c r="Y116" s="133">
        <v>3350268399</v>
      </c>
      <c r="Z116" s="133">
        <v>3456274411</v>
      </c>
      <c r="AA116" s="133">
        <v>4352616142</v>
      </c>
      <c r="AB116" s="133">
        <v>4171225459</v>
      </c>
      <c r="AC116" s="133">
        <v>3807925081</v>
      </c>
      <c r="AD116" s="133">
        <v>3678475456</v>
      </c>
      <c r="AE116" s="133">
        <v>3786880661</v>
      </c>
      <c r="AF116" s="133">
        <v>3877669567</v>
      </c>
      <c r="AG116" s="133">
        <v>5343726304</v>
      </c>
      <c r="AH116" s="133">
        <v>6642318051</v>
      </c>
      <c r="AI116" s="133">
        <v>6732284694</v>
      </c>
      <c r="AJ116" s="133">
        <v>6591435949</v>
      </c>
      <c r="AK116" s="133">
        <v>6518294068</v>
      </c>
      <c r="AL116" s="133">
        <v>6182135427</v>
      </c>
      <c r="AM116" s="133">
        <v>5631688361</v>
      </c>
      <c r="AN116" s="133">
        <v>5587198927</v>
      </c>
      <c r="AO116" s="133">
        <v>4022794103</v>
      </c>
      <c r="AP116" s="133">
        <v>3598858245</v>
      </c>
      <c r="AQ116" s="133">
        <v>3403459334</v>
      </c>
      <c r="AR116" s="133">
        <v>3355623333</v>
      </c>
      <c r="AS116" s="133">
        <v>3112760008</v>
      </c>
      <c r="AT116" s="133">
        <v>3211299093</v>
      </c>
      <c r="AU116" s="133">
        <v>2661531038</v>
      </c>
      <c r="AV116" s="133">
        <v>2512384127</v>
      </c>
      <c r="AW116" s="133">
        <v>2528273061</v>
      </c>
      <c r="AX116" s="133">
        <v>2484071669</v>
      </c>
      <c r="AY116" s="133">
        <v>2723697416</v>
      </c>
      <c r="AZ116" s="133">
        <v>2406039618</v>
      </c>
      <c r="BA116" s="133">
        <v>2432145557</v>
      </c>
      <c r="BB116" s="133">
        <v>2157857718</v>
      </c>
      <c r="BC116" s="133">
        <v>2089057089</v>
      </c>
      <c r="BD116" s="133">
        <v>2210775997</v>
      </c>
      <c r="BE116" s="133">
        <v>2254633659.8511987</v>
      </c>
      <c r="BF116" s="133">
        <v>2281180967.86454</v>
      </c>
      <c r="BG116" s="133">
        <v>2253195667.6796403</v>
      </c>
      <c r="BH116" s="133">
        <v>2247426025.584841</v>
      </c>
      <c r="BI116" s="133">
        <v>2226351680.96375</v>
      </c>
      <c r="BJ116" s="133">
        <v>2398535191.6075</v>
      </c>
    </row>
    <row r="117" spans="1:62" ht="12">
      <c r="A117" s="141" t="s">
        <v>518</v>
      </c>
      <c r="B117" s="135" t="s">
        <v>359</v>
      </c>
      <c r="C117" s="133">
        <v>8861484891</v>
      </c>
      <c r="D117" s="133">
        <v>8936436146</v>
      </c>
      <c r="E117" s="133">
        <v>9094005787</v>
      </c>
      <c r="F117" s="133">
        <v>9244542840</v>
      </c>
      <c r="G117" s="133">
        <v>7626821507</v>
      </c>
      <c r="H117" s="133">
        <v>7600731967</v>
      </c>
      <c r="I117" s="133">
        <v>7542958047</v>
      </c>
      <c r="J117" s="133">
        <v>7114491082</v>
      </c>
      <c r="K117" s="133">
        <v>7196076588</v>
      </c>
      <c r="L117" s="133">
        <v>7163240300</v>
      </c>
      <c r="M117" s="133">
        <v>7332877533</v>
      </c>
      <c r="N117" s="133">
        <v>7421227592</v>
      </c>
      <c r="O117" s="133">
        <v>7485926536</v>
      </c>
      <c r="P117" s="133">
        <v>7679847992</v>
      </c>
      <c r="Q117" s="133">
        <v>8034506849</v>
      </c>
      <c r="R117" s="133">
        <v>8382403629</v>
      </c>
      <c r="S117" s="133">
        <v>8524060216</v>
      </c>
      <c r="T117" s="133">
        <v>8887681099</v>
      </c>
      <c r="U117" s="133">
        <v>9120664680</v>
      </c>
      <c r="V117" s="133">
        <v>9596314030</v>
      </c>
      <c r="W117" s="133">
        <v>9731217787</v>
      </c>
      <c r="X117" s="133">
        <v>10201664622</v>
      </c>
      <c r="Y117" s="133">
        <v>10605797117</v>
      </c>
      <c r="Z117" s="133">
        <v>10966841397</v>
      </c>
      <c r="AA117" s="133">
        <v>11834036994</v>
      </c>
      <c r="AB117" s="133">
        <v>11869056770</v>
      </c>
      <c r="AC117" s="133">
        <v>11867034883</v>
      </c>
      <c r="AD117" s="133">
        <v>11998773901</v>
      </c>
      <c r="AE117" s="133">
        <v>11991163776</v>
      </c>
      <c r="AF117" s="133">
        <v>12503941107</v>
      </c>
      <c r="AG117" s="133">
        <v>14350084770</v>
      </c>
      <c r="AH117" s="133">
        <v>15553712323</v>
      </c>
      <c r="AI117" s="133">
        <v>15619253517</v>
      </c>
      <c r="AJ117" s="133">
        <v>15315505162</v>
      </c>
      <c r="AK117" s="133">
        <v>15490238671</v>
      </c>
      <c r="AL117" s="133">
        <v>15510813018</v>
      </c>
      <c r="AM117" s="133">
        <v>15248051335</v>
      </c>
      <c r="AN117" s="133">
        <v>15533282053</v>
      </c>
      <c r="AO117" s="133">
        <v>13902949887</v>
      </c>
      <c r="AP117" s="133">
        <v>13590511446</v>
      </c>
      <c r="AQ117" s="133">
        <v>13306287646</v>
      </c>
      <c r="AR117" s="133">
        <v>13482133955</v>
      </c>
      <c r="AS117" s="133">
        <v>13194045631</v>
      </c>
      <c r="AT117" s="133">
        <v>13761029252</v>
      </c>
      <c r="AU117" s="133">
        <v>13040907716</v>
      </c>
      <c r="AV117" s="133">
        <v>13642494073</v>
      </c>
      <c r="AW117" s="133">
        <v>14252081881</v>
      </c>
      <c r="AX117" s="133">
        <v>14738200007</v>
      </c>
      <c r="AY117" s="133">
        <v>15256410603</v>
      </c>
      <c r="AZ117" s="133">
        <v>14988004896</v>
      </c>
      <c r="BA117" s="133">
        <v>15306402845</v>
      </c>
      <c r="BB117" s="133">
        <v>15754998567.2738</v>
      </c>
      <c r="BC117" s="133">
        <v>15760785608</v>
      </c>
      <c r="BD117" s="133">
        <v>16728535932.371014</v>
      </c>
      <c r="BE117" s="133">
        <v>18043831161.09088</v>
      </c>
      <c r="BF117" s="133">
        <v>20156048271.66417</v>
      </c>
      <c r="BG117" s="133">
        <v>20405358393.25516</v>
      </c>
      <c r="BH117" s="133">
        <v>21251775449.462933</v>
      </c>
      <c r="BI117" s="133">
        <v>22252838612.249165</v>
      </c>
      <c r="BJ117" s="133">
        <v>24205868663.139557</v>
      </c>
    </row>
    <row r="118" spans="1:62" ht="12">
      <c r="A118" s="136" t="s">
        <v>519</v>
      </c>
      <c r="B118" s="168" t="s">
        <v>520</v>
      </c>
      <c r="C118" s="130">
        <v>63.1029947849805</v>
      </c>
      <c r="D118" s="130">
        <v>61.6728484098987</v>
      </c>
      <c r="E118" s="130">
        <v>59.0609282156885</v>
      </c>
      <c r="F118" s="130">
        <v>60.8013724577217</v>
      </c>
      <c r="G118" s="130">
        <v>65.1187283038795</v>
      </c>
      <c r="H118" s="130">
        <v>62.4272484429764</v>
      </c>
      <c r="I118" s="130">
        <v>62.2760469766105</v>
      </c>
      <c r="J118" s="130">
        <v>55.5388345373337</v>
      </c>
      <c r="K118" s="130">
        <v>49.0189395023991</v>
      </c>
      <c r="L118" s="130">
        <v>48.0927824004619</v>
      </c>
      <c r="M118" s="130">
        <v>46.7517830739411</v>
      </c>
      <c r="N118" s="130">
        <v>45.9919604742996</v>
      </c>
      <c r="O118" s="130">
        <v>42.4331071890301</v>
      </c>
      <c r="P118" s="130">
        <v>41.3686531716186</v>
      </c>
      <c r="Q118" s="130">
        <v>43.2356377904427</v>
      </c>
      <c r="R118" s="130">
        <v>40.2748615698976</v>
      </c>
      <c r="S118" s="130">
        <v>41.7839302922698</v>
      </c>
      <c r="T118" s="130">
        <v>39.0222469130636</v>
      </c>
      <c r="U118" s="130">
        <v>39.2012324533677</v>
      </c>
      <c r="V118" s="130">
        <v>37.1028480755612</v>
      </c>
      <c r="W118" s="130">
        <v>37.6583108586426</v>
      </c>
      <c r="X118" s="130">
        <v>39.0640928198612</v>
      </c>
      <c r="Y118" s="130">
        <v>41.1229091023733</v>
      </c>
      <c r="Z118" s="130">
        <v>40.4048480324297</v>
      </c>
      <c r="AA118" s="130">
        <v>48.7134999430054</v>
      </c>
      <c r="AB118" s="130">
        <v>45.5420273613755</v>
      </c>
      <c r="AC118" s="130">
        <v>45.9649292059127</v>
      </c>
      <c r="AD118" s="130">
        <v>54.1127017078118</v>
      </c>
      <c r="AE118" s="130">
        <v>51.7405097242337</v>
      </c>
      <c r="AF118" s="130">
        <v>49.2976089261349</v>
      </c>
      <c r="AG118" s="130">
        <v>60.8359215508612</v>
      </c>
      <c r="AH118" s="130">
        <v>66.6157687847187</v>
      </c>
      <c r="AI118" s="130">
        <v>60.8267322199887</v>
      </c>
      <c r="AJ118" s="130">
        <v>56.2222610054769</v>
      </c>
      <c r="AK118" s="130">
        <v>55.9506766117394</v>
      </c>
      <c r="AL118" s="130">
        <v>50.2822923497003</v>
      </c>
      <c r="AM118" s="130">
        <v>46.1968647088045</v>
      </c>
      <c r="AN118" s="130">
        <v>43.7264552287151</v>
      </c>
      <c r="AO118" s="130">
        <v>47.2795969950358</v>
      </c>
      <c r="AP118" s="130">
        <v>44.03534191738218</v>
      </c>
      <c r="AQ118" s="130">
        <v>41.1956864224979</v>
      </c>
      <c r="AR118" s="130">
        <v>40.4388506212754</v>
      </c>
      <c r="AS118" s="130">
        <v>43.83385899964453</v>
      </c>
      <c r="AT118" s="138">
        <v>42.73825901150802</v>
      </c>
      <c r="AU118" s="138">
        <v>40.05701184625433</v>
      </c>
      <c r="AV118" s="138">
        <v>39.93759048505769</v>
      </c>
      <c r="AW118" s="138">
        <v>41.09498092817477</v>
      </c>
      <c r="AX118" s="138">
        <v>38.02483358626812</v>
      </c>
      <c r="AY118" s="138">
        <v>41.45639844042568</v>
      </c>
      <c r="AZ118" s="138">
        <v>36.42829502408234</v>
      </c>
      <c r="BA118" s="138">
        <v>37.223034015016594</v>
      </c>
      <c r="BB118" s="138">
        <v>35.39048581421591</v>
      </c>
      <c r="BC118" s="138">
        <v>33.98023761609577</v>
      </c>
      <c r="BD118" s="138">
        <v>34.37257058217113</v>
      </c>
      <c r="BE118" s="138">
        <v>33.66703011473848</v>
      </c>
      <c r="BF118" s="138">
        <v>32.61237470968205</v>
      </c>
      <c r="BG118" s="138">
        <v>36.98277395286856</v>
      </c>
      <c r="BH118" s="138">
        <v>37.7341858603647</v>
      </c>
      <c r="BI118" s="138">
        <v>36.24987108724094</v>
      </c>
      <c r="BJ118" s="138">
        <v>33.88548728109717</v>
      </c>
    </row>
    <row r="119" spans="1:62" ht="12">
      <c r="A119" s="139" t="s">
        <v>521</v>
      </c>
      <c r="B119" s="140" t="s">
        <v>522</v>
      </c>
      <c r="C119" s="133">
        <v>6458322045</v>
      </c>
      <c r="D119" s="133">
        <v>6473926561</v>
      </c>
      <c r="E119" s="133">
        <v>6389045578</v>
      </c>
      <c r="F119" s="133">
        <v>6235786281</v>
      </c>
      <c r="G119" s="133">
        <v>5934759228</v>
      </c>
      <c r="H119" s="133">
        <v>5605416815</v>
      </c>
      <c r="I119" s="133">
        <v>5887548052</v>
      </c>
      <c r="J119" s="133">
        <v>5028466922</v>
      </c>
      <c r="K119" s="133">
        <v>4383485738</v>
      </c>
      <c r="L119" s="133">
        <v>4302557925</v>
      </c>
      <c r="M119" s="133">
        <v>4121101037</v>
      </c>
      <c r="N119" s="133">
        <v>4073308450</v>
      </c>
      <c r="O119" s="133">
        <v>3916651501</v>
      </c>
      <c r="P119" s="133">
        <v>3905990146</v>
      </c>
      <c r="Q119" s="133">
        <v>4205240781</v>
      </c>
      <c r="R119" s="133">
        <v>3879496156</v>
      </c>
      <c r="S119" s="133">
        <v>4273386955</v>
      </c>
      <c r="T119" s="133">
        <v>4045921057</v>
      </c>
      <c r="U119" s="133">
        <v>4020951397</v>
      </c>
      <c r="V119" s="133">
        <v>3894042247</v>
      </c>
      <c r="W119" s="133">
        <v>4242594261</v>
      </c>
      <c r="X119" s="133">
        <v>4575233694</v>
      </c>
      <c r="Y119" s="133">
        <v>4878917925</v>
      </c>
      <c r="Z119" s="133">
        <v>4846749760</v>
      </c>
      <c r="AA119" s="133">
        <v>6532782425</v>
      </c>
      <c r="AB119" s="133">
        <v>6314281497</v>
      </c>
      <c r="AC119" s="133">
        <v>6473616645</v>
      </c>
      <c r="AD119" s="133">
        <v>7756293607</v>
      </c>
      <c r="AE119" s="133">
        <v>7256350186</v>
      </c>
      <c r="AF119" s="133">
        <v>7477033185</v>
      </c>
      <c r="AG119" s="133">
        <v>10945068633</v>
      </c>
      <c r="AH119" s="133">
        <v>13404239398</v>
      </c>
      <c r="AI119" s="133">
        <v>12515632876</v>
      </c>
      <c r="AJ119" s="133">
        <v>11791345304</v>
      </c>
      <c r="AK119" s="133">
        <v>12136510838</v>
      </c>
      <c r="AL119" s="133">
        <v>11180721565</v>
      </c>
      <c r="AM119" s="133">
        <v>10011999792</v>
      </c>
      <c r="AN119" s="133">
        <v>9504020187</v>
      </c>
      <c r="AO119" s="133">
        <v>9996432141</v>
      </c>
      <c r="AP119" s="133">
        <v>9206173454</v>
      </c>
      <c r="AQ119" s="133">
        <v>8426821895</v>
      </c>
      <c r="AR119" s="133">
        <v>8456626171</v>
      </c>
      <c r="AS119" s="133">
        <v>9294031865</v>
      </c>
      <c r="AT119" s="133">
        <v>9272153771</v>
      </c>
      <c r="AU119" s="133">
        <v>8432292410</v>
      </c>
      <c r="AV119" s="133">
        <v>8610027689</v>
      </c>
      <c r="AW119" s="133">
        <v>9087233015</v>
      </c>
      <c r="AX119" s="133">
        <v>8704029508</v>
      </c>
      <c r="AY119" s="133">
        <v>10246074196</v>
      </c>
      <c r="AZ119" s="133">
        <v>8981974382</v>
      </c>
      <c r="BA119" s="133">
        <v>9708644605</v>
      </c>
      <c r="BB119" s="133">
        <v>9583386548.4703</v>
      </c>
      <c r="BC119" s="133">
        <v>9596915250</v>
      </c>
      <c r="BD119" s="133">
        <v>10483045923.878757</v>
      </c>
      <c r="BE119" s="133">
        <v>10475977055.77285</v>
      </c>
      <c r="BF119" s="133">
        <v>10760972424.704952</v>
      </c>
      <c r="BG119" s="133">
        <v>12101947831.717808</v>
      </c>
      <c r="BH119" s="133">
        <v>12969257680.546026</v>
      </c>
      <c r="BI119" s="133">
        <v>13272113877.104403</v>
      </c>
      <c r="BJ119" s="133">
        <v>13297933417.176304</v>
      </c>
    </row>
    <row r="120" spans="1:62" ht="12">
      <c r="A120" s="141" t="s">
        <v>523</v>
      </c>
      <c r="B120" s="135" t="s">
        <v>524</v>
      </c>
      <c r="C120" s="133">
        <v>10234572966</v>
      </c>
      <c r="D120" s="133">
        <v>10497207001</v>
      </c>
      <c r="E120" s="133">
        <v>10817719550</v>
      </c>
      <c r="F120" s="133">
        <v>10255995924</v>
      </c>
      <c r="G120" s="133">
        <v>9113751731</v>
      </c>
      <c r="H120" s="133">
        <v>8979118822</v>
      </c>
      <c r="I120" s="133">
        <v>9453952744</v>
      </c>
      <c r="J120" s="133">
        <v>9053965507</v>
      </c>
      <c r="K120" s="133">
        <v>8942432828</v>
      </c>
      <c r="L120" s="133">
        <v>8946369310</v>
      </c>
      <c r="M120" s="133">
        <v>8814853180</v>
      </c>
      <c r="N120" s="133">
        <v>8856566252</v>
      </c>
      <c r="O120" s="133">
        <v>9230178416</v>
      </c>
      <c r="P120" s="133">
        <v>9441907934</v>
      </c>
      <c r="Q120" s="133">
        <v>9726329935</v>
      </c>
      <c r="R120" s="133">
        <v>9632549945</v>
      </c>
      <c r="S120" s="133">
        <v>10227345597</v>
      </c>
      <c r="T120" s="133">
        <v>10368242162</v>
      </c>
      <c r="U120" s="133">
        <v>10257206586</v>
      </c>
      <c r="V120" s="133">
        <v>10495265051</v>
      </c>
      <c r="W120" s="133">
        <v>11266023792</v>
      </c>
      <c r="X120" s="133">
        <v>11712120681</v>
      </c>
      <c r="Y120" s="133">
        <v>11864233420</v>
      </c>
      <c r="Z120" s="133">
        <v>11995465881</v>
      </c>
      <c r="AA120" s="133">
        <v>13410620121</v>
      </c>
      <c r="AB120" s="133">
        <v>13864735197</v>
      </c>
      <c r="AC120" s="133">
        <v>14083817286</v>
      </c>
      <c r="AD120" s="133">
        <v>14333591490</v>
      </c>
      <c r="AE120" s="133">
        <v>14024504638</v>
      </c>
      <c r="AF120" s="133">
        <v>15167131526</v>
      </c>
      <c r="AG120" s="133">
        <v>17991128192</v>
      </c>
      <c r="AH120" s="133">
        <v>20121721392</v>
      </c>
      <c r="AI120" s="133">
        <v>20575875802</v>
      </c>
      <c r="AJ120" s="133">
        <v>20972734097</v>
      </c>
      <c r="AK120" s="133">
        <v>21691446061</v>
      </c>
      <c r="AL120" s="133">
        <v>22235902626</v>
      </c>
      <c r="AM120" s="133">
        <v>21672465989</v>
      </c>
      <c r="AN120" s="133">
        <v>21735171848</v>
      </c>
      <c r="AO120" s="133">
        <v>21143226204</v>
      </c>
      <c r="AP120" s="133">
        <v>20906328992</v>
      </c>
      <c r="AQ120" s="133">
        <v>20455592871</v>
      </c>
      <c r="AR120" s="133">
        <v>20912132865</v>
      </c>
      <c r="AS120" s="133">
        <v>21202860248</v>
      </c>
      <c r="AT120" s="133">
        <v>21695207024</v>
      </c>
      <c r="AU120" s="133">
        <v>21050727504</v>
      </c>
      <c r="AV120" s="133">
        <v>21558705932</v>
      </c>
      <c r="AW120" s="133">
        <v>22112756375</v>
      </c>
      <c r="AX120" s="133">
        <v>22890381593</v>
      </c>
      <c r="AY120" s="133">
        <v>24715302297</v>
      </c>
      <c r="AZ120" s="133">
        <v>24656587348</v>
      </c>
      <c r="BA120" s="133">
        <v>26082356965</v>
      </c>
      <c r="BB120" s="133">
        <v>27078991226</v>
      </c>
      <c r="BC120" s="133">
        <v>28242637260</v>
      </c>
      <c r="BD120" s="133">
        <v>30498289032.000004</v>
      </c>
      <c r="BE120" s="133">
        <v>31116427614.999996</v>
      </c>
      <c r="BF120" s="133">
        <v>32996592614</v>
      </c>
      <c r="BG120" s="133">
        <v>32723202015.999996</v>
      </c>
      <c r="BH120" s="133">
        <v>34370047703</v>
      </c>
      <c r="BI120" s="133">
        <v>36612858140</v>
      </c>
      <c r="BJ120" s="133">
        <v>39243742629</v>
      </c>
    </row>
    <row r="121" spans="1:62" ht="12">
      <c r="A121" s="128" t="s">
        <v>525</v>
      </c>
      <c r="B121" s="169" t="s">
        <v>526</v>
      </c>
      <c r="C121" s="130" t="s">
        <v>170</v>
      </c>
      <c r="D121" s="130" t="s">
        <v>170</v>
      </c>
      <c r="E121" s="130" t="s">
        <v>170</v>
      </c>
      <c r="F121" s="130" t="s">
        <v>170</v>
      </c>
      <c r="G121" s="130" t="s">
        <v>170</v>
      </c>
      <c r="H121" s="130" t="s">
        <v>170</v>
      </c>
      <c r="I121" s="130" t="s">
        <v>170</v>
      </c>
      <c r="J121" s="130" t="s">
        <v>170</v>
      </c>
      <c r="K121" s="130" t="s">
        <v>170</v>
      </c>
      <c r="L121" s="130" t="s">
        <v>170</v>
      </c>
      <c r="M121" s="130" t="s">
        <v>170</v>
      </c>
      <c r="N121" s="130" t="s">
        <v>170</v>
      </c>
      <c r="O121" s="130" t="s">
        <v>170</v>
      </c>
      <c r="P121" s="130" t="s">
        <v>170</v>
      </c>
      <c r="Q121" s="130" t="s">
        <v>170</v>
      </c>
      <c r="R121" s="130" t="s">
        <v>170</v>
      </c>
      <c r="S121" s="130" t="s">
        <v>170</v>
      </c>
      <c r="T121" s="130" t="s">
        <v>170</v>
      </c>
      <c r="U121" s="130" t="s">
        <v>170</v>
      </c>
      <c r="V121" s="130" t="s">
        <v>170</v>
      </c>
      <c r="W121" s="130" t="s">
        <v>170</v>
      </c>
      <c r="X121" s="130" t="s">
        <v>170</v>
      </c>
      <c r="Y121" s="130" t="s">
        <v>170</v>
      </c>
      <c r="Z121" s="130" t="s">
        <v>170</v>
      </c>
      <c r="AA121" s="130" t="s">
        <v>170</v>
      </c>
      <c r="AB121" s="130" t="s">
        <v>170</v>
      </c>
      <c r="AC121" s="130" t="s">
        <v>170</v>
      </c>
      <c r="AD121" s="130" t="s">
        <v>170</v>
      </c>
      <c r="AE121" s="130" t="s">
        <v>170</v>
      </c>
      <c r="AF121" s="130" t="s">
        <v>170</v>
      </c>
      <c r="AG121" s="130" t="s">
        <v>170</v>
      </c>
      <c r="AH121" s="130" t="s">
        <v>170</v>
      </c>
      <c r="AI121" s="130" t="s">
        <v>170</v>
      </c>
      <c r="AJ121" s="130" t="s">
        <v>170</v>
      </c>
      <c r="AK121" s="130" t="s">
        <v>170</v>
      </c>
      <c r="AL121" s="130" t="s">
        <v>170</v>
      </c>
      <c r="AM121" s="130" t="s">
        <v>170</v>
      </c>
      <c r="AN121" s="130" t="s">
        <v>170</v>
      </c>
      <c r="AO121" s="130" t="s">
        <v>170</v>
      </c>
      <c r="AP121" s="130" t="s">
        <v>170</v>
      </c>
      <c r="AQ121" s="130" t="s">
        <v>170</v>
      </c>
      <c r="AR121" s="130" t="s">
        <v>170</v>
      </c>
      <c r="AS121" s="130" t="s">
        <v>170</v>
      </c>
      <c r="AT121" s="130" t="s">
        <v>170</v>
      </c>
      <c r="AU121" s="130" t="s">
        <v>170</v>
      </c>
      <c r="AV121" s="130" t="s">
        <v>170</v>
      </c>
      <c r="AW121" s="130" t="s">
        <v>170</v>
      </c>
      <c r="AX121" s="130" t="s">
        <v>170</v>
      </c>
      <c r="AY121" s="130" t="s">
        <v>170</v>
      </c>
      <c r="AZ121" s="130" t="s">
        <v>170</v>
      </c>
      <c r="BA121" s="130" t="s">
        <v>170</v>
      </c>
      <c r="BB121" s="130" t="s">
        <v>170</v>
      </c>
      <c r="BC121" s="130" t="s">
        <v>170</v>
      </c>
      <c r="BD121" s="130" t="s">
        <v>170</v>
      </c>
      <c r="BE121" s="130" t="s">
        <v>170</v>
      </c>
      <c r="BF121" s="130" t="s">
        <v>170</v>
      </c>
      <c r="BG121" s="130" t="s">
        <v>170</v>
      </c>
      <c r="BH121" s="130" t="s">
        <v>170</v>
      </c>
      <c r="BI121" s="130" t="s">
        <v>170</v>
      </c>
      <c r="BJ121" s="130" t="s">
        <v>170</v>
      </c>
    </row>
    <row r="122" spans="1:62" ht="12">
      <c r="A122" s="131" t="s">
        <v>527</v>
      </c>
      <c r="B122" s="159" t="s">
        <v>528</v>
      </c>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row>
    <row r="123" spans="1:62" ht="12">
      <c r="A123" s="134" t="s">
        <v>529</v>
      </c>
      <c r="B123" s="160" t="s">
        <v>353</v>
      </c>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row>
    <row r="124" spans="1:62" ht="12">
      <c r="A124" s="40" t="s">
        <v>373</v>
      </c>
      <c r="B124" s="155" t="s">
        <v>530</v>
      </c>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row>
    <row r="125" spans="1:62" ht="12">
      <c r="A125" s="136" t="s">
        <v>531</v>
      </c>
      <c r="B125" s="168" t="s">
        <v>532</v>
      </c>
      <c r="C125" s="130">
        <v>13.216865515466985</v>
      </c>
      <c r="D125" s="130">
        <v>13.929623817160033</v>
      </c>
      <c r="E125" s="130">
        <v>15.211482157498207</v>
      </c>
      <c r="F125" s="130">
        <v>24.14824504641931</v>
      </c>
      <c r="G125" s="130">
        <v>8.62724584975123</v>
      </c>
      <c r="H125" s="130">
        <v>8.857485520309575</v>
      </c>
      <c r="I125" s="130">
        <v>8.193566865201563</v>
      </c>
      <c r="J125" s="130">
        <v>8.359789487854764</v>
      </c>
      <c r="K125" s="130">
        <v>8.298096394611349</v>
      </c>
      <c r="L125" s="130">
        <v>8.355955998307033</v>
      </c>
      <c r="M125" s="130">
        <v>8.508793568044606</v>
      </c>
      <c r="N125" s="130">
        <v>8.541795880979363</v>
      </c>
      <c r="O125" s="130">
        <v>8.557290701508434</v>
      </c>
      <c r="P125" s="130">
        <v>8.480714116187634</v>
      </c>
      <c r="Q125" s="130">
        <v>8.209696461378995</v>
      </c>
      <c r="R125" s="130">
        <v>9.70868055927953</v>
      </c>
      <c r="S125" s="130">
        <v>9.543807379475304</v>
      </c>
      <c r="T125" s="130">
        <v>9.842759450717278</v>
      </c>
      <c r="U125" s="130">
        <v>9.707796088302212</v>
      </c>
      <c r="V125" s="130">
        <v>10.043974490006885</v>
      </c>
      <c r="W125" s="130">
        <v>9.877250118035057</v>
      </c>
      <c r="X125" s="130">
        <v>9.867140650297344</v>
      </c>
      <c r="Y125" s="130">
        <v>10.06056086477986</v>
      </c>
      <c r="Z125" s="130">
        <v>10.075624194850727</v>
      </c>
      <c r="AA125" s="130">
        <v>9.898283928470171</v>
      </c>
      <c r="AB125" s="130">
        <v>9.050341129779845</v>
      </c>
      <c r="AC125" s="130">
        <v>9.057097366642177</v>
      </c>
      <c r="AD125" s="130">
        <v>9.140256541951281</v>
      </c>
      <c r="AE125" s="130">
        <v>9.631297396919734</v>
      </c>
      <c r="AF125" s="130">
        <v>10.822105709556503</v>
      </c>
      <c r="AG125" s="130">
        <v>10.185056905013983</v>
      </c>
      <c r="AH125" s="130">
        <v>10.08977432564712</v>
      </c>
      <c r="AI125" s="130">
        <v>11.214947618490658</v>
      </c>
      <c r="AJ125" s="130">
        <v>11.110691866650876</v>
      </c>
      <c r="AK125" s="130">
        <v>11.225409267930067</v>
      </c>
      <c r="AL125" s="130">
        <v>11.272152740543271</v>
      </c>
      <c r="AM125" s="130">
        <v>11.760076644111331</v>
      </c>
      <c r="AN125" s="130">
        <v>11.900499430651584</v>
      </c>
      <c r="AO125" s="130">
        <v>12.264158298086505</v>
      </c>
      <c r="AP125" s="130">
        <v>12.031271825586737</v>
      </c>
      <c r="AQ125" s="130">
        <v>12.356396169119446</v>
      </c>
      <c r="AR125" s="130">
        <v>12.789300505882933</v>
      </c>
      <c r="AS125" s="130">
        <v>12.791082346577229</v>
      </c>
      <c r="AT125" s="130">
        <v>12.72150443484151</v>
      </c>
      <c r="AU125" s="130">
        <v>12.741014843903015</v>
      </c>
      <c r="AV125" s="130">
        <v>12.900248299893837</v>
      </c>
      <c r="AW125" s="130">
        <v>13.121453885830473</v>
      </c>
      <c r="AX125" s="130">
        <v>13.430033522995904</v>
      </c>
      <c r="AY125" s="130">
        <v>13.333574214507726</v>
      </c>
      <c r="AZ125" s="130">
        <v>13.667733932780223</v>
      </c>
      <c r="BA125" s="130">
        <v>14.474175926903188</v>
      </c>
      <c r="BB125" s="130">
        <v>14.677668983750397</v>
      </c>
      <c r="BC125" s="200">
        <f>IF(ISNUMBER(BC126),IF(ISNUMBER(BC127),(BC126/BC127)*100,""),"")</f>
        <v>14.407307533460276</v>
      </c>
      <c r="BD125" s="200">
        <f aca="true" t="shared" si="0" ref="BD125:BJ125">IF(ISNUMBER(BD126),IF(ISNUMBER(BD127),(BD126/BD127)*100,""),"")</f>
        <v>14.395188348281904</v>
      </c>
      <c r="BE125" s="200">
        <f t="shared" si="0"/>
        <v>14.451246974420387</v>
      </c>
      <c r="BF125" s="200">
        <f t="shared" si="0"/>
        <v>14.292859762565113</v>
      </c>
      <c r="BG125" s="200">
        <f t="shared" si="0"/>
        <v>13.680859662588226</v>
      </c>
      <c r="BH125" s="200">
        <f t="shared" si="0"/>
        <v>13.645140294893377</v>
      </c>
      <c r="BI125" s="200">
        <f t="shared" si="0"/>
        <v>13.397130710066769</v>
      </c>
      <c r="BJ125" s="200">
        <f t="shared" si="0"/>
        <v>12.62476784446237</v>
      </c>
    </row>
    <row r="126" spans="1:62" ht="12">
      <c r="A126" s="139" t="s">
        <v>533</v>
      </c>
      <c r="B126" s="140" t="s">
        <v>534</v>
      </c>
      <c r="C126" s="133">
        <v>3332168461</v>
      </c>
      <c r="D126" s="133">
        <v>3741493263.265</v>
      </c>
      <c r="E126" s="133">
        <v>4302868567.19832</v>
      </c>
      <c r="F126" s="133">
        <v>7252564256.36442</v>
      </c>
      <c r="G126" s="133">
        <v>2702264930.63947</v>
      </c>
      <c r="H126" s="133">
        <v>2857230134.6152</v>
      </c>
      <c r="I126" s="133">
        <v>2735634943.4097</v>
      </c>
      <c r="J126" s="133">
        <v>2825957655.65493</v>
      </c>
      <c r="K126" s="133">
        <v>2909313936.73518</v>
      </c>
      <c r="L126" s="133">
        <v>3062081933.44109</v>
      </c>
      <c r="M126" s="133">
        <v>3191251848</v>
      </c>
      <c r="N126" s="133">
        <v>3266642826</v>
      </c>
      <c r="O126" s="133">
        <v>3407293182</v>
      </c>
      <c r="P126" s="133">
        <v>3518451017</v>
      </c>
      <c r="Q126" s="133">
        <v>3579858814</v>
      </c>
      <c r="R126" s="133">
        <v>4356748358</v>
      </c>
      <c r="S126" s="133">
        <v>4516000494</v>
      </c>
      <c r="T126" s="133">
        <v>4781471245</v>
      </c>
      <c r="U126" s="133">
        <v>4848878920</v>
      </c>
      <c r="V126" s="133">
        <v>5167996830</v>
      </c>
      <c r="W126" s="133">
        <v>5317966740</v>
      </c>
      <c r="X126" s="133">
        <v>5284846793</v>
      </c>
      <c r="Y126" s="133">
        <v>5500348627</v>
      </c>
      <c r="Z126" s="133">
        <v>5560399083</v>
      </c>
      <c r="AA126" s="133">
        <v>5938911140</v>
      </c>
      <c r="AB126" s="133">
        <v>6200839621</v>
      </c>
      <c r="AC126" s="133">
        <v>6271452340</v>
      </c>
      <c r="AD126" s="133">
        <v>6465553239</v>
      </c>
      <c r="AE126" s="133">
        <v>6825077776</v>
      </c>
      <c r="AF126" s="133">
        <v>7047191730</v>
      </c>
      <c r="AG126" s="133">
        <v>7820861953</v>
      </c>
      <c r="AH126" s="133">
        <v>8279735490</v>
      </c>
      <c r="AI126" s="133">
        <v>8597271749</v>
      </c>
      <c r="AJ126" s="133">
        <v>8959289018</v>
      </c>
      <c r="AK126" s="133">
        <v>9357041331.59</v>
      </c>
      <c r="AL126" s="133">
        <v>9534642436</v>
      </c>
      <c r="AM126" s="133">
        <v>9735205289.235</v>
      </c>
      <c r="AN126" s="133">
        <v>10141076363</v>
      </c>
      <c r="AO126" s="133">
        <v>10721871518.68</v>
      </c>
      <c r="AP126" s="133">
        <v>10918653220.22</v>
      </c>
      <c r="AQ126" s="133">
        <v>11265253334</v>
      </c>
      <c r="AR126" s="133">
        <v>12198924018.6943</v>
      </c>
      <c r="AS126" s="133">
        <v>12701469660.099503</v>
      </c>
      <c r="AT126" s="133">
        <v>13016554668.9827</v>
      </c>
      <c r="AU126" s="133">
        <v>13261936152.0504</v>
      </c>
      <c r="AV126" s="133">
        <v>13706342891.1392</v>
      </c>
      <c r="AW126" s="133">
        <v>14397791603.632101</v>
      </c>
      <c r="AX126" s="133">
        <v>14996077274.3758</v>
      </c>
      <c r="AY126" s="133">
        <v>15861313125.426802</v>
      </c>
      <c r="AZ126" s="133">
        <v>16185630526.310246</v>
      </c>
      <c r="BA126" s="133">
        <v>17946634394.430073</v>
      </c>
      <c r="BB126" s="133">
        <v>18672079131.81</v>
      </c>
      <c r="BC126" s="133">
        <v>18768397934.495995</v>
      </c>
      <c r="BD126" s="133">
        <v>20084053911.330505</v>
      </c>
      <c r="BE126" s="133">
        <v>20651863509.406002</v>
      </c>
      <c r="BF126" s="133">
        <v>21312656456.95</v>
      </c>
      <c r="BG126" s="133">
        <v>21040654062.284004</v>
      </c>
      <c r="BH126" s="133">
        <v>21733779493.235996</v>
      </c>
      <c r="BI126" s="133">
        <v>22843134410.17741</v>
      </c>
      <c r="BJ126" s="133">
        <v>23503994736.846107</v>
      </c>
    </row>
    <row r="127" spans="1:62" ht="12">
      <c r="A127" s="141" t="s">
        <v>535</v>
      </c>
      <c r="B127" s="135" t="s">
        <v>536</v>
      </c>
      <c r="C127" s="133">
        <v>25211487981.78012</v>
      </c>
      <c r="D127" s="133">
        <v>26859973480.80441</v>
      </c>
      <c r="E127" s="133">
        <v>28286977709.64616</v>
      </c>
      <c r="F127" s="133">
        <v>30033504473.81611</v>
      </c>
      <c r="G127" s="133">
        <v>31322451889.0625</v>
      </c>
      <c r="H127" s="133">
        <v>32257801924.30208</v>
      </c>
      <c r="I127" s="133">
        <v>33387595273.4097</v>
      </c>
      <c r="J127" s="133">
        <v>33804172458.65493</v>
      </c>
      <c r="K127" s="133">
        <v>35060016157.73519</v>
      </c>
      <c r="L127" s="133">
        <v>36645500934.441086</v>
      </c>
      <c r="M127" s="133">
        <v>37505338712</v>
      </c>
      <c r="N127" s="133">
        <v>38243044806</v>
      </c>
      <c r="O127" s="133">
        <v>39817429381</v>
      </c>
      <c r="P127" s="133">
        <v>41487673901</v>
      </c>
      <c r="Q127" s="133">
        <v>43605251800</v>
      </c>
      <c r="R127" s="133">
        <v>44874772956</v>
      </c>
      <c r="S127" s="133">
        <v>47318646683</v>
      </c>
      <c r="T127" s="133">
        <v>48578564466</v>
      </c>
      <c r="U127" s="133">
        <v>49948298006</v>
      </c>
      <c r="V127" s="133">
        <v>51453703264</v>
      </c>
      <c r="W127" s="133">
        <v>53840559634</v>
      </c>
      <c r="X127" s="133">
        <v>53560063450</v>
      </c>
      <c r="Y127" s="133">
        <v>54672385575</v>
      </c>
      <c r="Z127" s="133">
        <v>55186646261</v>
      </c>
      <c r="AA127" s="133">
        <v>59999401743.95349</v>
      </c>
      <c r="AB127" s="133">
        <v>68514982276.15249</v>
      </c>
      <c r="AC127" s="133">
        <v>69243512420.4155</v>
      </c>
      <c r="AD127" s="133">
        <v>70737109066.08449</v>
      </c>
      <c r="AE127" s="133">
        <v>70863534731.91249</v>
      </c>
      <c r="AF127" s="133">
        <v>65118489128.94049</v>
      </c>
      <c r="AG127" s="133">
        <v>76787611752.56549</v>
      </c>
      <c r="AH127" s="133">
        <v>82060660850.99449</v>
      </c>
      <c r="AI127" s="133">
        <v>76659045066.1155</v>
      </c>
      <c r="AJ127" s="133">
        <v>80636643743.95634</v>
      </c>
      <c r="AK127" s="133">
        <v>83355903631.25719</v>
      </c>
      <c r="AL127" s="133">
        <v>84585816529.13683</v>
      </c>
      <c r="AM127" s="133">
        <v>82781818383.04385</v>
      </c>
      <c r="AN127" s="133">
        <v>85215552692.52048</v>
      </c>
      <c r="AO127" s="133">
        <v>87424438417.04866</v>
      </c>
      <c r="AP127" s="133">
        <v>90752277718.46574</v>
      </c>
      <c r="AQ127" s="133">
        <v>91169408780.80309</v>
      </c>
      <c r="AR127" s="133">
        <v>95383825042.52623</v>
      </c>
      <c r="AS127" s="133">
        <v>99299412793.61942</v>
      </c>
      <c r="AT127" s="133">
        <v>102319303001.0909</v>
      </c>
      <c r="AU127" s="133">
        <v>104088538586.0504</v>
      </c>
      <c r="AV127" s="133">
        <v>106248675006.13919</v>
      </c>
      <c r="AW127" s="133">
        <v>109727105920.63211</v>
      </c>
      <c r="AX127" s="133">
        <v>111660758319.7644</v>
      </c>
      <c r="AY127" s="133">
        <v>118957699340.427</v>
      </c>
      <c r="AZ127" s="133">
        <v>118422194973.31</v>
      </c>
      <c r="BA127" s="133">
        <v>123990716190.43</v>
      </c>
      <c r="BB127" s="133">
        <v>127214199696.708</v>
      </c>
      <c r="BC127" s="133">
        <v>130269988968.496</v>
      </c>
      <c r="BD127" s="133">
        <v>139519215903.3305</v>
      </c>
      <c r="BE127" s="133">
        <v>142907138366.406</v>
      </c>
      <c r="BF127" s="133">
        <v>149114010848.76422</v>
      </c>
      <c r="BG127" s="133">
        <v>153796286061.04282</v>
      </c>
      <c r="BH127" s="133">
        <v>159278534507.77454</v>
      </c>
      <c r="BI127" s="133">
        <v>170507662457.9978</v>
      </c>
      <c r="BJ127" s="133">
        <v>186173678806.74112</v>
      </c>
    </row>
    <row r="128" spans="1:62" ht="12">
      <c r="A128" s="136" t="s">
        <v>537</v>
      </c>
      <c r="B128" s="168" t="s">
        <v>538</v>
      </c>
      <c r="C128" s="130">
        <v>24.6447517782505</v>
      </c>
      <c r="D128" s="130">
        <v>25.892749121446</v>
      </c>
      <c r="E128" s="130">
        <v>27.4812103998995</v>
      </c>
      <c r="F128" s="130">
        <v>45.1790989913188</v>
      </c>
      <c r="G128" s="130">
        <v>16.9943737197971</v>
      </c>
      <c r="H128" s="130">
        <v>18.3542849728562</v>
      </c>
      <c r="I128" s="130">
        <v>17.6832119762871</v>
      </c>
      <c r="J128" s="130">
        <v>16.615806146817</v>
      </c>
      <c r="K128" s="130">
        <v>16.186900304924</v>
      </c>
      <c r="L128" s="130">
        <v>16.1077344695826</v>
      </c>
      <c r="M128" s="130">
        <v>16.0187519153472</v>
      </c>
      <c r="N128" s="130">
        <v>14.9739418323205</v>
      </c>
      <c r="O128" s="130">
        <v>14.791897460501838</v>
      </c>
      <c r="P128" s="130">
        <v>14.453406010925999</v>
      </c>
      <c r="Q128" s="130">
        <v>13.588262586480365</v>
      </c>
      <c r="R128" s="130">
        <v>15.425911654372971</v>
      </c>
      <c r="S128" s="130">
        <v>15.518603881394155</v>
      </c>
      <c r="T128" s="130">
        <v>16.0172433906105</v>
      </c>
      <c r="U128" s="130">
        <v>15.936186589541265</v>
      </c>
      <c r="V128" s="130">
        <v>16.66279457431992</v>
      </c>
      <c r="W128" s="130">
        <v>16.678902925408483</v>
      </c>
      <c r="X128" s="130">
        <v>16.178344838587357</v>
      </c>
      <c r="Y128" s="130">
        <v>16.20874671146111</v>
      </c>
      <c r="Z128" s="130">
        <v>15.445971293817065</v>
      </c>
      <c r="AA128" s="130">
        <v>16.065910237272185</v>
      </c>
      <c r="AB128" s="130">
        <v>16.32573864866268</v>
      </c>
      <c r="AC128" s="130">
        <v>15.969263866978675</v>
      </c>
      <c r="AD128" s="130">
        <v>16.295948355503835</v>
      </c>
      <c r="AE128" s="130">
        <v>17.058633163263075</v>
      </c>
      <c r="AF128" s="130">
        <v>17.61916914749253</v>
      </c>
      <c r="AG128" s="130">
        <v>19.517325093624237</v>
      </c>
      <c r="AH128" s="130">
        <v>20.251708330196827</v>
      </c>
      <c r="AI128" s="130">
        <v>20.505967353184847</v>
      </c>
      <c r="AJ128" s="130">
        <v>20.62604683307455</v>
      </c>
      <c r="AK128" s="130">
        <v>20.88498355689229</v>
      </c>
      <c r="AL128" s="130">
        <v>20.298933358029345</v>
      </c>
      <c r="AM128" s="130">
        <v>20.24228236682105</v>
      </c>
      <c r="AN128" s="130">
        <v>20.628562901899492</v>
      </c>
      <c r="AO128" s="130">
        <v>21.123473536516567</v>
      </c>
      <c r="AP128" s="130">
        <v>21.010817607275676</v>
      </c>
      <c r="AQ128" s="130">
        <v>21.214654245879238</v>
      </c>
      <c r="AR128" s="130">
        <v>22.068449525488745</v>
      </c>
      <c r="AS128" s="130">
        <v>22.443987759764823</v>
      </c>
      <c r="AT128" s="138">
        <v>21.0557514535261</v>
      </c>
      <c r="AU128" s="138">
        <v>20.9793744532155</v>
      </c>
      <c r="AV128" s="138">
        <v>21.128622564424198</v>
      </c>
      <c r="AW128" s="138">
        <v>21.6996697633099</v>
      </c>
      <c r="AX128" s="138">
        <v>21.5669650769999</v>
      </c>
      <c r="AY128" s="138">
        <v>22.2006974977223</v>
      </c>
      <c r="AZ128" s="138">
        <v>23.11453605934335</v>
      </c>
      <c r="BA128" s="138">
        <v>25.26343939091141</v>
      </c>
      <c r="BB128" s="138">
        <v>26.429348408705472</v>
      </c>
      <c r="BC128" s="138">
        <v>26.251577510043745</v>
      </c>
      <c r="BD128" s="138">
        <v>26.953079331165647</v>
      </c>
      <c r="BE128" s="138">
        <v>26.519197947118528</v>
      </c>
      <c r="BF128" s="138">
        <v>25.38684138093593</v>
      </c>
      <c r="BG128" s="138">
        <v>23.989296197368276</v>
      </c>
      <c r="BH128" s="138">
        <v>23.69566594659051</v>
      </c>
      <c r="BI128" s="138">
        <v>23.69373472434056</v>
      </c>
      <c r="BJ128" s="138" t="s">
        <v>170</v>
      </c>
    </row>
    <row r="129" spans="1:62" ht="12">
      <c r="A129" s="139" t="s">
        <v>539</v>
      </c>
      <c r="B129" s="140" t="s">
        <v>534</v>
      </c>
      <c r="C129" s="133">
        <v>3332168461</v>
      </c>
      <c r="D129" s="133">
        <v>3741493263.265</v>
      </c>
      <c r="E129" s="133">
        <v>4302868567.19832</v>
      </c>
      <c r="F129" s="133">
        <v>7252564256.36442</v>
      </c>
      <c r="G129" s="133">
        <v>2702264930.63947</v>
      </c>
      <c r="H129" s="133">
        <v>2857230134.6152</v>
      </c>
      <c r="I129" s="133">
        <v>2735634943.4097</v>
      </c>
      <c r="J129" s="133">
        <v>2825957655.65493</v>
      </c>
      <c r="K129" s="133">
        <v>2909313936.73518</v>
      </c>
      <c r="L129" s="133">
        <v>3062081933.44109</v>
      </c>
      <c r="M129" s="133">
        <v>3191251848</v>
      </c>
      <c r="N129" s="133">
        <v>3266642826</v>
      </c>
      <c r="O129" s="133">
        <v>3407293182</v>
      </c>
      <c r="P129" s="133">
        <v>3518451017</v>
      </c>
      <c r="Q129" s="133">
        <v>3579858814</v>
      </c>
      <c r="R129" s="133">
        <v>4356748358</v>
      </c>
      <c r="S129" s="133">
        <v>4516000494</v>
      </c>
      <c r="T129" s="133">
        <v>4781471245</v>
      </c>
      <c r="U129" s="133">
        <v>4848878920</v>
      </c>
      <c r="V129" s="133">
        <v>5167996830</v>
      </c>
      <c r="W129" s="133">
        <v>5317966740</v>
      </c>
      <c r="X129" s="133">
        <v>5284846793</v>
      </c>
      <c r="Y129" s="133">
        <v>5500348627</v>
      </c>
      <c r="Z129" s="133">
        <v>5560399083</v>
      </c>
      <c r="AA129" s="133">
        <v>5938911140</v>
      </c>
      <c r="AB129" s="133">
        <v>6200839621</v>
      </c>
      <c r="AC129" s="133">
        <v>6271452340</v>
      </c>
      <c r="AD129" s="133">
        <v>6465553239</v>
      </c>
      <c r="AE129" s="133">
        <v>6825077776</v>
      </c>
      <c r="AF129" s="133">
        <v>7047191730</v>
      </c>
      <c r="AG129" s="133">
        <v>7820861953</v>
      </c>
      <c r="AH129" s="133">
        <v>8279735490</v>
      </c>
      <c r="AI129" s="133">
        <v>8597271749</v>
      </c>
      <c r="AJ129" s="133">
        <v>8959289018</v>
      </c>
      <c r="AK129" s="133">
        <v>9357041331.59</v>
      </c>
      <c r="AL129" s="133">
        <v>9534642436</v>
      </c>
      <c r="AM129" s="133">
        <v>9735205289.235</v>
      </c>
      <c r="AN129" s="133">
        <v>10141076363</v>
      </c>
      <c r="AO129" s="133">
        <v>10721871518.68</v>
      </c>
      <c r="AP129" s="133">
        <v>10918653220.22</v>
      </c>
      <c r="AQ129" s="133">
        <v>11265253334</v>
      </c>
      <c r="AR129" s="133">
        <v>12198924018.6943</v>
      </c>
      <c r="AS129" s="133">
        <v>12701469660.099503</v>
      </c>
      <c r="AT129" s="133">
        <v>13016554668.9827</v>
      </c>
      <c r="AU129" s="118">
        <v>13261936152.0504</v>
      </c>
      <c r="AV129" s="118">
        <v>13706342891.1392</v>
      </c>
      <c r="AW129" s="118">
        <v>14397791603.632101</v>
      </c>
      <c r="AX129" s="118">
        <v>14996077274.3758</v>
      </c>
      <c r="AY129" s="118">
        <v>15861313125.426802</v>
      </c>
      <c r="AZ129" s="118">
        <v>16185630526.310246</v>
      </c>
      <c r="BA129" s="118">
        <v>17946634394.430073</v>
      </c>
      <c r="BB129" s="118">
        <v>18672079131.81</v>
      </c>
      <c r="BC129" s="118">
        <v>18768397934.495995</v>
      </c>
      <c r="BD129" s="118">
        <v>20084053911.330505</v>
      </c>
      <c r="BE129" s="118">
        <v>20651863509.406002</v>
      </c>
      <c r="BF129" s="118">
        <v>21312656456.95</v>
      </c>
      <c r="BG129" s="118">
        <v>21040654062.284004</v>
      </c>
      <c r="BH129" s="118">
        <v>21733779493.235996</v>
      </c>
      <c r="BI129" s="118">
        <v>22843134410.17741</v>
      </c>
      <c r="BJ129" s="118">
        <v>23503994736.846107</v>
      </c>
    </row>
    <row r="130" spans="1:62" ht="12">
      <c r="A130" s="141" t="s">
        <v>540</v>
      </c>
      <c r="B130" s="135" t="s">
        <v>541</v>
      </c>
      <c r="C130" s="133">
        <v>13520803500</v>
      </c>
      <c r="D130" s="133">
        <v>14449965300</v>
      </c>
      <c r="E130" s="133">
        <v>15657492900</v>
      </c>
      <c r="F130" s="133">
        <v>16052919200</v>
      </c>
      <c r="G130" s="133">
        <v>15900938600</v>
      </c>
      <c r="H130" s="133">
        <v>15567101300</v>
      </c>
      <c r="I130" s="133">
        <v>15470237800</v>
      </c>
      <c r="J130" s="133">
        <v>17007647000</v>
      </c>
      <c r="K130" s="133">
        <v>17973261600</v>
      </c>
      <c r="L130" s="133">
        <v>19010010000</v>
      </c>
      <c r="M130" s="133">
        <v>19921975600</v>
      </c>
      <c r="N130" s="133">
        <v>21815517000</v>
      </c>
      <c r="O130" s="133">
        <v>23034862100</v>
      </c>
      <c r="P130" s="133">
        <v>24343404000</v>
      </c>
      <c r="Q130" s="133">
        <v>26345228400</v>
      </c>
      <c r="R130" s="133">
        <v>28243052700</v>
      </c>
      <c r="S130" s="133">
        <v>29100559100</v>
      </c>
      <c r="T130" s="133">
        <v>29852023400</v>
      </c>
      <c r="U130" s="133">
        <v>30426845800</v>
      </c>
      <c r="V130" s="133">
        <v>31015186600</v>
      </c>
      <c r="W130" s="133">
        <v>31884391700</v>
      </c>
      <c r="X130" s="133">
        <v>32666177200</v>
      </c>
      <c r="Y130" s="133">
        <v>33934447400</v>
      </c>
      <c r="Z130" s="133">
        <v>35999025100</v>
      </c>
      <c r="AA130" s="133">
        <v>36965917600</v>
      </c>
      <c r="AB130" s="133">
        <v>37981985100</v>
      </c>
      <c r="AC130" s="133">
        <v>39272019000</v>
      </c>
      <c r="AD130" s="133">
        <v>39675832900</v>
      </c>
      <c r="AE130" s="133">
        <v>40009523100</v>
      </c>
      <c r="AF130" s="133">
        <v>39997298800</v>
      </c>
      <c r="AG130" s="133">
        <v>40071382300</v>
      </c>
      <c r="AH130" s="133">
        <v>40884133600</v>
      </c>
      <c r="AI130" s="133">
        <v>41925706800</v>
      </c>
      <c r="AJ130" s="133">
        <v>43436772400</v>
      </c>
      <c r="AK130" s="133">
        <v>44802723000</v>
      </c>
      <c r="AL130" s="133">
        <v>46971150000</v>
      </c>
      <c r="AM130" s="133">
        <v>48093417100</v>
      </c>
      <c r="AN130" s="133">
        <v>49160362800</v>
      </c>
      <c r="AO130" s="133">
        <v>50758089100</v>
      </c>
      <c r="AP130" s="133">
        <v>51966817400</v>
      </c>
      <c r="AQ130" s="133">
        <v>53101281800</v>
      </c>
      <c r="AR130" s="133">
        <v>55277666900</v>
      </c>
      <c r="AS130" s="133">
        <v>56591857900</v>
      </c>
      <c r="AT130" s="133">
        <v>61819473400</v>
      </c>
      <c r="AU130" s="118">
        <v>63214163900</v>
      </c>
      <c r="AV130" s="118">
        <v>64870972300</v>
      </c>
      <c r="AW130" s="118">
        <v>66350279800</v>
      </c>
      <c r="AX130" s="118">
        <v>69532626500</v>
      </c>
      <c r="AY130" s="118">
        <v>71445111700</v>
      </c>
      <c r="AZ130" s="118">
        <v>70023601100</v>
      </c>
      <c r="BA130" s="118">
        <v>71037969600</v>
      </c>
      <c r="BB130" s="118">
        <v>70649033200</v>
      </c>
      <c r="BC130" s="118">
        <v>71494362300</v>
      </c>
      <c r="BD130" s="118">
        <v>74514877000</v>
      </c>
      <c r="BE130" s="118">
        <v>77875143700</v>
      </c>
      <c r="BF130" s="118">
        <v>83951587900</v>
      </c>
      <c r="BG130" s="118">
        <v>87708509200</v>
      </c>
      <c r="BH130" s="118">
        <v>91720484000</v>
      </c>
      <c r="BI130" s="118">
        <v>96410020100</v>
      </c>
      <c r="BJ130" s="118"/>
    </row>
    <row r="131" spans="1:62" ht="12">
      <c r="A131" s="157" t="s">
        <v>381</v>
      </c>
      <c r="B131" s="41" t="s">
        <v>542</v>
      </c>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c r="BD131" s="170"/>
      <c r="BE131" s="170"/>
      <c r="BF131" s="170"/>
      <c r="BG131" s="170"/>
      <c r="BH131" s="170"/>
      <c r="BI131" s="170"/>
      <c r="BJ131" s="170"/>
    </row>
    <row r="132" spans="1:62" ht="12">
      <c r="A132" s="136" t="s">
        <v>543</v>
      </c>
      <c r="B132" s="168" t="s">
        <v>544</v>
      </c>
      <c r="C132" s="130">
        <v>129.611832458823</v>
      </c>
      <c r="D132" s="130">
        <v>131.359543152544</v>
      </c>
      <c r="E132" s="130">
        <v>136.385488203095</v>
      </c>
      <c r="F132" s="130">
        <v>142.554629528016</v>
      </c>
      <c r="G132" s="130">
        <v>161.026616308328</v>
      </c>
      <c r="H132" s="130">
        <v>167.854395662297</v>
      </c>
      <c r="I132" s="130">
        <v>170.18881089692</v>
      </c>
      <c r="J132" s="130">
        <v>173.559612762545</v>
      </c>
      <c r="K132" s="130">
        <v>166.551807834806</v>
      </c>
      <c r="L132" s="130">
        <v>163.969278017254</v>
      </c>
      <c r="M132" s="130">
        <v>165.329343860617</v>
      </c>
      <c r="N132" s="130">
        <v>156.651838765446</v>
      </c>
      <c r="O132" s="130">
        <v>158.786841551909</v>
      </c>
      <c r="P132" s="130">
        <v>164.191293821671</v>
      </c>
      <c r="Q132" s="130">
        <v>159.220081535593</v>
      </c>
      <c r="R132" s="130">
        <v>152.437440087794</v>
      </c>
      <c r="S132" s="130">
        <v>145.55608010386</v>
      </c>
      <c r="T132" s="130">
        <v>145.966039310104</v>
      </c>
      <c r="U132" s="130">
        <v>143.875602603472</v>
      </c>
      <c r="V132" s="130">
        <v>143.424657205654</v>
      </c>
      <c r="W132" s="130">
        <v>142.739670079955</v>
      </c>
      <c r="X132" s="130">
        <v>156.265924498401</v>
      </c>
      <c r="Y132" s="130">
        <v>161.373107301255</v>
      </c>
      <c r="Z132" s="130">
        <v>155.504402208901</v>
      </c>
      <c r="AA132" s="130">
        <v>170.61438411878</v>
      </c>
      <c r="AB132" s="130">
        <v>161.286217866516</v>
      </c>
      <c r="AC132" s="130">
        <v>157.141621403499</v>
      </c>
      <c r="AD132" s="130">
        <v>155.008238148261</v>
      </c>
      <c r="AE132" s="130">
        <v>156.951540537271</v>
      </c>
      <c r="AF132" s="130">
        <v>113.497172184686</v>
      </c>
      <c r="AG132" s="130">
        <v>171.655786445603</v>
      </c>
      <c r="AH132" s="130">
        <v>176.854895320634</v>
      </c>
      <c r="AI132" s="130">
        <v>171.329823400831</v>
      </c>
      <c r="AJ132" s="130">
        <v>169.349715057196</v>
      </c>
      <c r="AK132" s="130">
        <v>173.477781245545</v>
      </c>
      <c r="AL132" s="130">
        <v>173.567329520426</v>
      </c>
      <c r="AM132" s="130">
        <v>159.50732637672</v>
      </c>
      <c r="AN132" s="130">
        <v>164.236838704963</v>
      </c>
      <c r="AO132" s="130">
        <v>160.6864888923383</v>
      </c>
      <c r="AP132" s="130">
        <v>124.5113477739525</v>
      </c>
      <c r="AQ132" s="130">
        <v>119.772687668429</v>
      </c>
      <c r="AR132" s="130">
        <v>121.2888742059693</v>
      </c>
      <c r="AS132" s="130">
        <v>118.93953499487795</v>
      </c>
      <c r="AT132" s="130">
        <v>113.94128204430922</v>
      </c>
      <c r="AU132" s="130">
        <v>118.02602497707943</v>
      </c>
      <c r="AV132" s="130">
        <v>118.33929114781829</v>
      </c>
      <c r="AW132" s="130">
        <v>113.71861880642943</v>
      </c>
      <c r="AX132" s="130">
        <v>110.63494997217266</v>
      </c>
      <c r="AY132" s="130">
        <v>117.41306759661434</v>
      </c>
      <c r="AZ132" s="130">
        <v>115.79397611474387</v>
      </c>
      <c r="BA132" s="130">
        <v>113.40111120205331</v>
      </c>
      <c r="BB132" s="130">
        <v>108.9150352710412</v>
      </c>
      <c r="BC132" s="200">
        <f>IF(ISNUMBER(BC133),IF(ISNUMBER(BC134),(BC133/BC134)*100,""),"")</f>
        <v>106.16951897281497</v>
      </c>
      <c r="BD132" s="200">
        <f aca="true" t="shared" si="1" ref="BD132:BJ132">IF(ISNUMBER(BD133),IF(ISNUMBER(BD134),(BD133/BD134)*100,""),"")</f>
        <v>106.91298642207849</v>
      </c>
      <c r="BE132" s="200">
        <f t="shared" si="1"/>
        <v>96.54252466376253</v>
      </c>
      <c r="BF132" s="200">
        <f t="shared" si="1"/>
        <v>104.45051745820226</v>
      </c>
      <c r="BG132" s="200">
        <f t="shared" si="1"/>
        <v>104.05987648346753</v>
      </c>
      <c r="BH132" s="200">
        <f t="shared" si="1"/>
        <v>106.29773027897788</v>
      </c>
      <c r="BI132" s="200">
        <f t="shared" si="1"/>
        <v>103.30629236043269</v>
      </c>
      <c r="BJ132" s="200">
        <f t="shared" si="1"/>
        <v>108.55676974114519</v>
      </c>
    </row>
    <row r="133" spans="1:62" ht="12">
      <c r="A133" s="139" t="s">
        <v>545</v>
      </c>
      <c r="B133" s="171" t="s">
        <v>546</v>
      </c>
      <c r="C133" s="133">
        <v>11622652495</v>
      </c>
      <c r="D133" s="133">
        <v>12763672649</v>
      </c>
      <c r="E133" s="133">
        <v>13744099860</v>
      </c>
      <c r="F133" s="133">
        <v>14167981325</v>
      </c>
      <c r="G133" s="133">
        <v>16618649747</v>
      </c>
      <c r="H133" s="133">
        <v>17809049262</v>
      </c>
      <c r="I133" s="133">
        <v>18470994972</v>
      </c>
      <c r="J133" s="133">
        <v>19453697327</v>
      </c>
      <c r="K133" s="133">
        <v>19628314225</v>
      </c>
      <c r="L133" s="133">
        <v>20384232093</v>
      </c>
      <c r="M133" s="133">
        <v>20991759974</v>
      </c>
      <c r="N133" s="133">
        <v>21470690372</v>
      </c>
      <c r="O133" s="133">
        <v>22193790127</v>
      </c>
      <c r="P133" s="133">
        <v>23376928734</v>
      </c>
      <c r="Q133" s="133">
        <v>24224360681</v>
      </c>
      <c r="R133" s="133">
        <v>24456406050</v>
      </c>
      <c r="S133" s="133">
        <v>25218767319</v>
      </c>
      <c r="T133" s="133">
        <v>25893165429</v>
      </c>
      <c r="U133" s="133">
        <v>26675421326</v>
      </c>
      <c r="V133" s="133">
        <v>27674772842</v>
      </c>
      <c r="W133" s="133">
        <v>28475369517</v>
      </c>
      <c r="X133" s="133">
        <v>28917698769</v>
      </c>
      <c r="Y133" s="133">
        <v>29556752096</v>
      </c>
      <c r="Z133" s="133">
        <v>29664427232</v>
      </c>
      <c r="AA133" s="133">
        <v>33112554063</v>
      </c>
      <c r="AB133" s="133">
        <v>37544935878</v>
      </c>
      <c r="AC133" s="133">
        <v>38147343841</v>
      </c>
      <c r="AD133" s="133">
        <v>39089438824</v>
      </c>
      <c r="AE133" s="133">
        <v>39395150760</v>
      </c>
      <c r="AF133" s="133">
        <v>30752338179</v>
      </c>
      <c r="AG133" s="133">
        <v>41370595773</v>
      </c>
      <c r="AH133" s="133">
        <v>45074498732</v>
      </c>
      <c r="AI133" s="133">
        <v>38121393273</v>
      </c>
      <c r="AJ133" s="133">
        <v>39860466568</v>
      </c>
      <c r="AK133" s="133">
        <v>41900760604</v>
      </c>
      <c r="AL133" s="133">
        <v>41847630728</v>
      </c>
      <c r="AM133" s="133">
        <v>42522701088</v>
      </c>
      <c r="AN133" s="133">
        <v>44655417826</v>
      </c>
      <c r="AO133" s="133">
        <v>45739785166</v>
      </c>
      <c r="AP133" s="133">
        <v>43914596469</v>
      </c>
      <c r="AQ133" s="133">
        <v>43241832045</v>
      </c>
      <c r="AR133" s="133">
        <v>45389358110</v>
      </c>
      <c r="AS133" s="133">
        <v>47049352944</v>
      </c>
      <c r="AT133" s="133">
        <v>47722098487</v>
      </c>
      <c r="AU133" s="118">
        <v>50356658465</v>
      </c>
      <c r="AV133" s="172">
        <v>50997828186</v>
      </c>
      <c r="AW133" s="172">
        <v>51109287633</v>
      </c>
      <c r="AX133" s="172">
        <v>51293753661</v>
      </c>
      <c r="AY133" s="172">
        <v>55558122284</v>
      </c>
      <c r="AZ133" s="172">
        <v>54020560436</v>
      </c>
      <c r="BA133" s="172">
        <v>54878323874</v>
      </c>
      <c r="BB133" s="172">
        <v>54261951885</v>
      </c>
      <c r="BC133" s="199">
        <v>54409485970</v>
      </c>
      <c r="BD133" s="199">
        <v>57342907464</v>
      </c>
      <c r="BE133" s="199">
        <v>55582069242</v>
      </c>
      <c r="BF133" s="199">
        <v>60192972538</v>
      </c>
      <c r="BG133" s="199">
        <v>63580713139</v>
      </c>
      <c r="BH133" s="199">
        <v>66064043244</v>
      </c>
      <c r="BI133" s="199">
        <v>69178272947</v>
      </c>
      <c r="BJ133" s="199">
        <v>77035323600</v>
      </c>
    </row>
    <row r="134" spans="1:62" ht="12">
      <c r="A134" s="141" t="s">
        <v>547</v>
      </c>
      <c r="B134" s="173" t="s">
        <v>548</v>
      </c>
      <c r="C134" s="133">
        <v>8967277350</v>
      </c>
      <c r="D134" s="133">
        <v>9716593361</v>
      </c>
      <c r="E134" s="133">
        <v>10077391694</v>
      </c>
      <c r="F134" s="133">
        <v>9938632910</v>
      </c>
      <c r="G134" s="133">
        <v>10320436539</v>
      </c>
      <c r="H134" s="133">
        <v>10609820012</v>
      </c>
      <c r="I134" s="133">
        <v>10853236987</v>
      </c>
      <c r="J134" s="133">
        <v>11208654489</v>
      </c>
      <c r="K134" s="133">
        <v>11785110279</v>
      </c>
      <c r="L134" s="133">
        <v>12431738640</v>
      </c>
      <c r="M134" s="133">
        <v>12696935392</v>
      </c>
      <c r="N134" s="133">
        <v>13705993202</v>
      </c>
      <c r="O134" s="133">
        <v>13977096534</v>
      </c>
      <c r="P134" s="133">
        <v>14237617714</v>
      </c>
      <c r="Q134" s="133">
        <v>15214387813</v>
      </c>
      <c r="R134" s="133">
        <v>16043569110</v>
      </c>
      <c r="S134" s="133">
        <v>17325808239</v>
      </c>
      <c r="T134" s="133">
        <v>17739171078</v>
      </c>
      <c r="U134" s="133">
        <v>18540614839</v>
      </c>
      <c r="V134" s="133">
        <v>19295686935</v>
      </c>
      <c r="W134" s="133">
        <v>19949163047</v>
      </c>
      <c r="X134" s="133">
        <v>18505441197</v>
      </c>
      <c r="Y134" s="133">
        <v>18315785443</v>
      </c>
      <c r="Z134" s="133">
        <v>19076262029</v>
      </c>
      <c r="AA134" s="133">
        <v>19407832601</v>
      </c>
      <c r="AB134" s="133">
        <v>23278452663</v>
      </c>
      <c r="AC134" s="133">
        <v>24275773344</v>
      </c>
      <c r="AD134" s="133">
        <v>25217652488</v>
      </c>
      <c r="AE134" s="133">
        <v>25100200116</v>
      </c>
      <c r="AF134" s="133">
        <v>27095246152</v>
      </c>
      <c r="AG134" s="133">
        <v>24100903692</v>
      </c>
      <c r="AH134" s="133">
        <v>25486712511</v>
      </c>
      <c r="AI134" s="133">
        <v>22250296251</v>
      </c>
      <c r="AJ134" s="133">
        <v>23537368548</v>
      </c>
      <c r="AK134" s="133">
        <v>24153387427</v>
      </c>
      <c r="AL134" s="133">
        <v>24110315486</v>
      </c>
      <c r="AM134" s="133">
        <v>26658776154</v>
      </c>
      <c r="AN134" s="133">
        <v>27189647693</v>
      </c>
      <c r="AO134" s="133">
        <v>28465234060</v>
      </c>
      <c r="AP134" s="133">
        <v>35269553542</v>
      </c>
      <c r="AQ134" s="133">
        <v>36103249319</v>
      </c>
      <c r="AR134" s="133">
        <v>37422524042</v>
      </c>
      <c r="AS134" s="133">
        <v>39557370849</v>
      </c>
      <c r="AT134" s="133">
        <v>41883062601</v>
      </c>
      <c r="AU134" s="118">
        <v>42665724339</v>
      </c>
      <c r="AV134" s="172">
        <v>43094586499</v>
      </c>
      <c r="AW134" s="172">
        <v>44943640865</v>
      </c>
      <c r="AX134" s="172">
        <v>46363064903</v>
      </c>
      <c r="AY134" s="172">
        <v>47318516943</v>
      </c>
      <c r="AZ134" s="172">
        <v>46652306319</v>
      </c>
      <c r="BA134" s="172">
        <v>48393109461</v>
      </c>
      <c r="BB134" s="172">
        <v>49820441916</v>
      </c>
      <c r="BC134" s="199">
        <v>51247746525</v>
      </c>
      <c r="BD134" s="199">
        <v>53635118972</v>
      </c>
      <c r="BE134" s="199">
        <v>57572628679</v>
      </c>
      <c r="BF134" s="199">
        <v>57628218608</v>
      </c>
      <c r="BG134" s="199">
        <v>61100123590</v>
      </c>
      <c r="BH134" s="199">
        <v>62150003646</v>
      </c>
      <c r="BI134" s="199">
        <v>66964239415</v>
      </c>
      <c r="BJ134" s="199">
        <v>70963168657</v>
      </c>
    </row>
    <row r="135" spans="1:62" ht="12">
      <c r="A135" s="136" t="s">
        <v>549</v>
      </c>
      <c r="B135" s="137" t="s">
        <v>401</v>
      </c>
      <c r="C135" s="130">
        <v>52.2328825109516</v>
      </c>
      <c r="D135" s="130">
        <v>67.9430897191339</v>
      </c>
      <c r="E135" s="130">
        <v>69.0136072450489</v>
      </c>
      <c r="F135" s="130">
        <v>59.9562970280483</v>
      </c>
      <c r="G135" s="130">
        <v>31.9644450022834</v>
      </c>
      <c r="H135" s="130">
        <v>30.5386414364517</v>
      </c>
      <c r="I135" s="130">
        <v>34.3899253045872</v>
      </c>
      <c r="J135" s="130">
        <v>36.2098752662214</v>
      </c>
      <c r="K135" s="130">
        <v>41.2298193342986</v>
      </c>
      <c r="L135" s="130">
        <v>44.8330469297251</v>
      </c>
      <c r="M135" s="130">
        <v>43.9674577091467</v>
      </c>
      <c r="N135" s="130">
        <v>44.4324468298199</v>
      </c>
      <c r="O135" s="130">
        <v>47.988379558385</v>
      </c>
      <c r="P135" s="130">
        <v>49.0376742723601</v>
      </c>
      <c r="Q135" s="130">
        <v>50.1531196475604</v>
      </c>
      <c r="R135" s="130">
        <v>48.0916340186509</v>
      </c>
      <c r="S135" s="130">
        <v>47.452621972506</v>
      </c>
      <c r="T135" s="130">
        <v>47.312337419518</v>
      </c>
      <c r="U135" s="130">
        <v>44.6653899476008</v>
      </c>
      <c r="V135" s="130">
        <v>42.4482857576115</v>
      </c>
      <c r="W135" s="130">
        <v>36.5972029211158</v>
      </c>
      <c r="X135" s="130">
        <v>33.7881801626231</v>
      </c>
      <c r="Y135" s="130">
        <v>33.3434959161078</v>
      </c>
      <c r="Z135" s="130">
        <v>33.2761665614862</v>
      </c>
      <c r="AA135" s="130">
        <v>27.355144376434</v>
      </c>
      <c r="AB135" s="130">
        <v>33.9391661237</v>
      </c>
      <c r="AC135" s="130">
        <v>34.2843566451266</v>
      </c>
      <c r="AD135" s="130">
        <v>31.4445101798664</v>
      </c>
      <c r="AE135" s="130">
        <v>3.24170419454675</v>
      </c>
      <c r="AF135" s="130">
        <v>17.6993474801809</v>
      </c>
      <c r="AG135" s="130">
        <v>6.55327842029252</v>
      </c>
      <c r="AH135" s="130">
        <v>5.96111929562291</v>
      </c>
      <c r="AI135" s="130">
        <v>26.3207644505826</v>
      </c>
      <c r="AJ135" s="130">
        <v>35.2050590647244</v>
      </c>
      <c r="AK135" s="130">
        <v>35.7725719519351</v>
      </c>
      <c r="AL135" s="130">
        <v>36.5924693983698</v>
      </c>
      <c r="AM135" s="130">
        <v>41.0237132381358</v>
      </c>
      <c r="AN135" s="130">
        <v>37.5043231998796</v>
      </c>
      <c r="AO135" s="130">
        <v>38.32539071378327</v>
      </c>
      <c r="AP135" s="130">
        <v>40.580227003861054</v>
      </c>
      <c r="AQ135" s="130">
        <v>37.9117262421336</v>
      </c>
      <c r="AR135" s="130">
        <v>36.630778200181204</v>
      </c>
      <c r="AS135" s="130">
        <v>35.60458128796509</v>
      </c>
      <c r="AT135" s="130">
        <v>33.86911402747939</v>
      </c>
      <c r="AU135" s="130" t="s">
        <v>170</v>
      </c>
      <c r="AV135" s="130"/>
      <c r="AW135" s="130"/>
      <c r="AX135" s="130"/>
      <c r="AY135" s="130" t="s">
        <v>170</v>
      </c>
      <c r="AZ135" s="130" t="s">
        <v>170</v>
      </c>
      <c r="BA135" s="130" t="s">
        <v>170</v>
      </c>
      <c r="BB135" s="130" t="s">
        <v>170</v>
      </c>
      <c r="BC135" s="130" t="s">
        <v>170</v>
      </c>
      <c r="BD135" s="130" t="s">
        <v>170</v>
      </c>
      <c r="BE135" s="130" t="s">
        <v>170</v>
      </c>
      <c r="BF135" s="130" t="s">
        <v>170</v>
      </c>
      <c r="BG135" s="130" t="s">
        <v>170</v>
      </c>
      <c r="BH135" s="130" t="s">
        <v>170</v>
      </c>
      <c r="BI135" s="130" t="s">
        <v>170</v>
      </c>
      <c r="BJ135" s="130" t="s">
        <v>170</v>
      </c>
    </row>
    <row r="136" spans="1:62" ht="12">
      <c r="A136" s="139" t="s">
        <v>550</v>
      </c>
      <c r="B136" s="171" t="s">
        <v>551</v>
      </c>
      <c r="C136" s="133">
        <v>4494336704</v>
      </c>
      <c r="D136" s="133">
        <v>6097990548</v>
      </c>
      <c r="E136" s="133">
        <v>6384246164</v>
      </c>
      <c r="F136" s="133">
        <v>5628872046</v>
      </c>
      <c r="G136" s="133">
        <v>3237849556</v>
      </c>
      <c r="H136" s="133">
        <v>3115100060</v>
      </c>
      <c r="I136" s="133">
        <v>3539927162.66667</v>
      </c>
      <c r="J136" s="133">
        <v>3793538940</v>
      </c>
      <c r="K136" s="133">
        <v>4740143836</v>
      </c>
      <c r="L136" s="133">
        <v>5294110856</v>
      </c>
      <c r="M136" s="133">
        <v>5289553232</v>
      </c>
      <c r="N136" s="133">
        <v>5494377035</v>
      </c>
      <c r="O136" s="133">
        <v>6642333088</v>
      </c>
      <c r="P136" s="133">
        <v>6852313324</v>
      </c>
      <c r="Q136" s="133">
        <v>7163758172</v>
      </c>
      <c r="R136" s="133">
        <v>7038563090</v>
      </c>
      <c r="S136" s="133">
        <v>7917322244</v>
      </c>
      <c r="T136" s="133">
        <v>8060216294</v>
      </c>
      <c r="U136" s="133">
        <v>7777267592</v>
      </c>
      <c r="V136" s="133">
        <v>7551112836</v>
      </c>
      <c r="W136" s="133">
        <v>7181258692</v>
      </c>
      <c r="X136" s="133">
        <v>6504257476</v>
      </c>
      <c r="Y136" s="133">
        <v>6340772288</v>
      </c>
      <c r="Z136" s="133">
        <v>6331944616</v>
      </c>
      <c r="AA136" s="133">
        <v>5263689824</v>
      </c>
      <c r="AB136" s="133">
        <v>6987231176</v>
      </c>
      <c r="AC136" s="133">
        <v>7374421174.66667</v>
      </c>
      <c r="AD136" s="133">
        <v>6996779159</v>
      </c>
      <c r="AE136" s="133">
        <v>813674240</v>
      </c>
      <c r="AF136" s="133">
        <v>4567204448</v>
      </c>
      <c r="AG136" s="133">
        <v>1663123804</v>
      </c>
      <c r="AH136" s="133">
        <v>1514132825</v>
      </c>
      <c r="AI136" s="133">
        <v>6282372816</v>
      </c>
      <c r="AJ136" s="133">
        <v>8364062210</v>
      </c>
      <c r="AK136" s="133">
        <v>8534241450.66667</v>
      </c>
      <c r="AL136" s="133">
        <v>8748387085</v>
      </c>
      <c r="AM136" s="133">
        <v>10413683284</v>
      </c>
      <c r="AN136" s="133">
        <v>9745965854</v>
      </c>
      <c r="AO136" s="133">
        <v>10196850904</v>
      </c>
      <c r="AP136" s="133">
        <v>11499910976</v>
      </c>
      <c r="AQ136" s="133">
        <v>13529330816</v>
      </c>
      <c r="AR136" s="133">
        <v>13284191630</v>
      </c>
      <c r="AS136" s="133">
        <v>13205089216</v>
      </c>
      <c r="AT136" s="133">
        <v>12886233319</v>
      </c>
      <c r="AU136" s="118"/>
      <c r="AV136" s="172"/>
      <c r="AW136" s="172"/>
      <c r="AX136" s="172"/>
      <c r="AY136" s="172"/>
      <c r="AZ136" s="172"/>
      <c r="BA136" s="172"/>
      <c r="BB136" s="172"/>
      <c r="BC136" s="172"/>
      <c r="BD136" s="172"/>
      <c r="BE136" s="172"/>
      <c r="BF136" s="172"/>
      <c r="BG136" s="172"/>
      <c r="BH136" s="172"/>
      <c r="BI136" s="172"/>
      <c r="BJ136" s="172"/>
    </row>
    <row r="137" spans="1:62" ht="12">
      <c r="A137" s="141" t="s">
        <v>552</v>
      </c>
      <c r="B137" s="173" t="s">
        <v>548</v>
      </c>
      <c r="C137" s="133">
        <v>8604420219.5</v>
      </c>
      <c r="D137" s="133">
        <v>8975144600</v>
      </c>
      <c r="E137" s="133">
        <v>9250706373.5</v>
      </c>
      <c r="F137" s="133">
        <v>9388291680.8</v>
      </c>
      <c r="G137" s="133">
        <v>10129534724.5</v>
      </c>
      <c r="H137" s="133">
        <v>10200519451.6667</v>
      </c>
      <c r="I137" s="133">
        <v>10293500585.75</v>
      </c>
      <c r="J137" s="133">
        <v>10476531366.4</v>
      </c>
      <c r="K137" s="133">
        <v>11496882384</v>
      </c>
      <c r="L137" s="133">
        <v>11808501136</v>
      </c>
      <c r="M137" s="133">
        <v>12030609700</v>
      </c>
      <c r="N137" s="133">
        <v>12365686400.4</v>
      </c>
      <c r="O137" s="133">
        <v>13841544868</v>
      </c>
      <c r="P137" s="133">
        <v>13973569150</v>
      </c>
      <c r="Q137" s="133">
        <v>14283773815.75</v>
      </c>
      <c r="R137" s="133">
        <v>14635732874.6</v>
      </c>
      <c r="S137" s="133">
        <v>16684688674.5</v>
      </c>
      <c r="T137" s="133">
        <v>17036182809</v>
      </c>
      <c r="U137" s="133">
        <v>17412290816.5</v>
      </c>
      <c r="V137" s="133">
        <v>17788970040.2</v>
      </c>
      <c r="W137" s="133">
        <v>19622424991</v>
      </c>
      <c r="X137" s="133">
        <v>19250097059.6667</v>
      </c>
      <c r="Y137" s="133">
        <v>19016519155.5</v>
      </c>
      <c r="Z137" s="133">
        <v>19028467730.2</v>
      </c>
      <c r="AA137" s="133">
        <v>19242047315</v>
      </c>
      <c r="AB137" s="133">
        <v>20587515764.3333</v>
      </c>
      <c r="AC137" s="133">
        <v>21509580159.25</v>
      </c>
      <c r="AD137" s="133">
        <v>22251194625</v>
      </c>
      <c r="AE137" s="133">
        <v>25100200116</v>
      </c>
      <c r="AF137" s="133">
        <v>25804366252</v>
      </c>
      <c r="AG137" s="133">
        <v>25378500612</v>
      </c>
      <c r="AH137" s="133">
        <v>25400142991.8</v>
      </c>
      <c r="AI137" s="133">
        <v>23868504381</v>
      </c>
      <c r="AJ137" s="133">
        <v>23758125770</v>
      </c>
      <c r="AK137" s="133">
        <v>23856941184.25</v>
      </c>
      <c r="AL137" s="133">
        <v>23907616044.6</v>
      </c>
      <c r="AM137" s="133">
        <v>25384545820</v>
      </c>
      <c r="AN137" s="133">
        <v>25986246444.3333</v>
      </c>
      <c r="AO137" s="133">
        <v>26605993348.25</v>
      </c>
      <c r="AP137" s="133">
        <v>28338705387</v>
      </c>
      <c r="AQ137" s="133">
        <v>35686401430.5</v>
      </c>
      <c r="AR137" s="133">
        <v>36265108967.666664</v>
      </c>
      <c r="AS137" s="133">
        <v>37088174438</v>
      </c>
      <c r="AT137" s="133">
        <v>38047152070.6</v>
      </c>
      <c r="AU137" s="118"/>
      <c r="AV137" s="172"/>
      <c r="AW137" s="172"/>
      <c r="AX137" s="172"/>
      <c r="AY137" s="172"/>
      <c r="AZ137" s="172"/>
      <c r="BA137" s="172"/>
      <c r="BB137" s="172"/>
      <c r="BC137" s="172"/>
      <c r="BD137" s="172"/>
      <c r="BE137" s="172"/>
      <c r="BF137" s="172"/>
      <c r="BG137" s="172"/>
      <c r="BH137" s="172"/>
      <c r="BI137" s="172"/>
      <c r="BJ137" s="172"/>
    </row>
    <row r="138" spans="1:62" ht="12">
      <c r="A138" s="136" t="s">
        <v>553</v>
      </c>
      <c r="B138" s="168" t="s">
        <v>554</v>
      </c>
      <c r="C138" s="130">
        <v>125.377161958947</v>
      </c>
      <c r="D138" s="130">
        <v>335.292674982525</v>
      </c>
      <c r="E138" s="130">
        <v>174.569182235263</v>
      </c>
      <c r="F138" s="130">
        <v>96.290384086269</v>
      </c>
      <c r="G138" s="130">
        <v>81.0714755210978</v>
      </c>
      <c r="H138" s="130">
        <v>73.2343592485646</v>
      </c>
      <c r="I138" s="130">
        <v>93.9707093956544</v>
      </c>
      <c r="J138" s="130">
        <v>106.577076368146</v>
      </c>
      <c r="K138" s="130">
        <v>236.918862288249</v>
      </c>
      <c r="L138" s="130">
        <v>216.510086914388</v>
      </c>
      <c r="M138" s="130">
        <v>190.280158152477</v>
      </c>
      <c r="N138" s="130">
        <v>126.90417867276</v>
      </c>
      <c r="O138" s="130">
        <v>246.391229725183</v>
      </c>
      <c r="P138" s="130">
        <v>88.4422928271621</v>
      </c>
      <c r="Q138" s="130">
        <v>135.345956976463</v>
      </c>
      <c r="R138" s="130">
        <v>174.225551616849</v>
      </c>
      <c r="S138" s="130">
        <v>235.301241007825</v>
      </c>
      <c r="T138" s="130">
        <v>206.382305487012</v>
      </c>
      <c r="U138" s="130">
        <v>191.197683082383</v>
      </c>
      <c r="V138" s="130">
        <v>135.977185510723</v>
      </c>
      <c r="W138" s="130">
        <v>182.304457747555</v>
      </c>
      <c r="X138" s="130">
        <v>121.073898439201</v>
      </c>
      <c r="Y138" s="130">
        <v>127.048769171191</v>
      </c>
      <c r="Z138" s="130">
        <v>129.920581556935</v>
      </c>
      <c r="AA138" s="130">
        <v>152.043603840925</v>
      </c>
      <c r="AB138" s="130">
        <v>198.339538624456</v>
      </c>
      <c r="AC138" s="130">
        <v>193.891302448105</v>
      </c>
      <c r="AD138" s="130">
        <v>143.795867616788</v>
      </c>
      <c r="AE138" s="130">
        <v>58.3543523825951</v>
      </c>
      <c r="AF138" s="130">
        <v>137.23191355367</v>
      </c>
      <c r="AG138" s="130">
        <v>-83.869104982848</v>
      </c>
      <c r="AH138" s="130">
        <v>15.9290872950258</v>
      </c>
      <c r="AI138" s="130">
        <v>125.493144728727</v>
      </c>
      <c r="AJ138" s="130">
        <v>165.330567819493</v>
      </c>
      <c r="AK138" s="130">
        <v>153.913942477852</v>
      </c>
      <c r="AL138" s="130">
        <v>156.042917218614</v>
      </c>
      <c r="AM138" s="130">
        <v>195.804475462455</v>
      </c>
      <c r="AN138" s="130">
        <v>169.349181876791</v>
      </c>
      <c r="AO138" s="130">
        <v>69.78761599277372</v>
      </c>
      <c r="AP138" s="130">
        <v>181.82666061726454</v>
      </c>
      <c r="AQ138" s="181">
        <v>197.815337031741</v>
      </c>
      <c r="AR138" s="181">
        <v>171.98797098994075</v>
      </c>
      <c r="AS138" s="181">
        <v>152.5692968355933</v>
      </c>
      <c r="AT138" s="181">
        <v>82.71898152352769</v>
      </c>
      <c r="AU138" s="181">
        <v>167.47582119159145</v>
      </c>
      <c r="AV138" s="181">
        <v>166.1594401187251</v>
      </c>
      <c r="AW138" s="181">
        <v>151.29802065740947</v>
      </c>
      <c r="AX138" s="181">
        <v>167.51995702203476</v>
      </c>
      <c r="AY138" s="181">
        <v>100.11253958889243</v>
      </c>
      <c r="AZ138" s="181">
        <v>163.20812003014888</v>
      </c>
      <c r="BA138" s="181">
        <v>95.45429566788975</v>
      </c>
      <c r="BB138" s="181">
        <v>140.82202991053924</v>
      </c>
      <c r="BC138" s="200">
        <f>IF(ISNUMBER(BC139),IF(ISNUMBER(BC140),(BC139/BC140)*100,""),"")</f>
        <v>181.24472912575405</v>
      </c>
      <c r="BD138" s="200">
        <f aca="true" t="shared" si="2" ref="BD138:BJ138">IF(ISNUMBER(BD139),IF(ISNUMBER(BD140),(BD139/BD140)*100,""),"")</f>
        <v>239.06913853504824</v>
      </c>
      <c r="BE138" s="200">
        <f t="shared" si="2"/>
        <v>163.40378529665304</v>
      </c>
      <c r="BF138" s="200">
        <f t="shared" si="2"/>
        <v>181.32615714796836</v>
      </c>
      <c r="BG138" s="200">
        <f t="shared" si="2"/>
        <v>245.3036462114608</v>
      </c>
      <c r="BH138" s="200">
        <f t="shared" si="2"/>
        <v>255.9298832320784</v>
      </c>
      <c r="BI138" s="200">
        <f t="shared" si="2"/>
        <v>242.7400136241666</v>
      </c>
      <c r="BJ138" s="200">
        <f t="shared" si="2"/>
        <v>184.7715349275787</v>
      </c>
    </row>
    <row r="139" spans="1:62" ht="12">
      <c r="A139" s="139" t="s">
        <v>555</v>
      </c>
      <c r="B139" s="171" t="s">
        <v>551</v>
      </c>
      <c r="C139" s="133">
        <v>1123584176</v>
      </c>
      <c r="D139" s="133">
        <v>1925411098</v>
      </c>
      <c r="E139" s="133">
        <v>1739189349</v>
      </c>
      <c r="F139" s="133">
        <v>840687423</v>
      </c>
      <c r="G139" s="133">
        <v>809462389</v>
      </c>
      <c r="H139" s="133">
        <v>748087641</v>
      </c>
      <c r="I139" s="133">
        <v>1097395342</v>
      </c>
      <c r="J139" s="133">
        <v>1138593568</v>
      </c>
      <c r="K139" s="133">
        <v>1185035959</v>
      </c>
      <c r="L139" s="133">
        <v>1462019469</v>
      </c>
      <c r="M139" s="133">
        <v>1320109496</v>
      </c>
      <c r="N139" s="133">
        <v>1527212111</v>
      </c>
      <c r="O139" s="133">
        <v>1660583272</v>
      </c>
      <c r="P139" s="133">
        <v>1765573390</v>
      </c>
      <c r="Q139" s="133">
        <v>1946661967</v>
      </c>
      <c r="R139" s="133">
        <v>1665744461</v>
      </c>
      <c r="S139" s="133">
        <v>1979330561</v>
      </c>
      <c r="T139" s="133">
        <v>2050777586</v>
      </c>
      <c r="U139" s="133">
        <v>1802842547</v>
      </c>
      <c r="V139" s="133">
        <v>1718162142</v>
      </c>
      <c r="W139" s="133">
        <v>1795314673</v>
      </c>
      <c r="X139" s="133">
        <v>1456814065</v>
      </c>
      <c r="Y139" s="133">
        <v>1503450478</v>
      </c>
      <c r="Z139" s="133">
        <v>1576365400</v>
      </c>
      <c r="AA139" s="133">
        <v>1315922456</v>
      </c>
      <c r="AB139" s="133">
        <v>2177693132</v>
      </c>
      <c r="AC139" s="133">
        <v>2037200293</v>
      </c>
      <c r="AD139" s="133">
        <v>1465963278</v>
      </c>
      <c r="AE139" s="133">
        <v>813674240</v>
      </c>
      <c r="AF139" s="133">
        <v>1469927984</v>
      </c>
      <c r="AG139" s="133">
        <v>-1036259371</v>
      </c>
      <c r="AH139" s="133">
        <v>266789972</v>
      </c>
      <c r="AI139" s="133">
        <v>1570593204</v>
      </c>
      <c r="AJ139" s="133">
        <v>2611437901</v>
      </c>
      <c r="AK139" s="133">
        <v>2218649983</v>
      </c>
      <c r="AL139" s="133">
        <v>2347705997</v>
      </c>
      <c r="AM139" s="133">
        <v>2603420821</v>
      </c>
      <c r="AN139" s="133">
        <v>2269562106</v>
      </c>
      <c r="AO139" s="133">
        <v>2774655251</v>
      </c>
      <c r="AP139" s="133">
        <v>3852272798</v>
      </c>
      <c r="AQ139" s="182">
        <v>3382332704</v>
      </c>
      <c r="AR139" s="182">
        <v>3259763111</v>
      </c>
      <c r="AS139" s="182">
        <v>3261721097</v>
      </c>
      <c r="AT139" s="182">
        <v>2982416407</v>
      </c>
      <c r="AU139" s="183">
        <v>3359798421</v>
      </c>
      <c r="AV139" s="184">
        <v>3890086941</v>
      </c>
      <c r="AW139" s="184">
        <v>3309575853</v>
      </c>
      <c r="AX139" s="184">
        <v>3480732153</v>
      </c>
      <c r="AY139" s="184">
        <v>1587746733</v>
      </c>
      <c r="AZ139" s="184">
        <v>3324118028</v>
      </c>
      <c r="BA139" s="184">
        <v>2600050869</v>
      </c>
      <c r="BB139" s="184">
        <v>3110923180</v>
      </c>
      <c r="BC139" s="199">
        <v>3662795014</v>
      </c>
      <c r="BD139" s="199">
        <v>4727714343</v>
      </c>
      <c r="BE139" s="199">
        <v>4575231986</v>
      </c>
      <c r="BF139" s="199">
        <v>4791054394</v>
      </c>
      <c r="BG139" s="199">
        <v>5104472021</v>
      </c>
      <c r="BH139" s="199">
        <v>5771415398</v>
      </c>
      <c r="BI139" s="199">
        <v>5894957526</v>
      </c>
      <c r="BJ139" s="199">
        <v>5662046331</v>
      </c>
    </row>
    <row r="140" spans="1:62" ht="12">
      <c r="A140" s="141" t="s">
        <v>556</v>
      </c>
      <c r="B140" s="173" t="s">
        <v>557</v>
      </c>
      <c r="C140" s="133">
        <v>896163351</v>
      </c>
      <c r="D140" s="133">
        <v>574247886</v>
      </c>
      <c r="E140" s="133">
        <v>996275131</v>
      </c>
      <c r="F140" s="133">
        <v>873075158</v>
      </c>
      <c r="G140" s="133">
        <v>998455232</v>
      </c>
      <c r="H140" s="133">
        <v>1021498172</v>
      </c>
      <c r="I140" s="133">
        <v>1167805744</v>
      </c>
      <c r="J140" s="133">
        <v>1068328769</v>
      </c>
      <c r="K140" s="133">
        <v>500186413</v>
      </c>
      <c r="L140" s="133">
        <v>675266215</v>
      </c>
      <c r="M140" s="133">
        <v>693771494</v>
      </c>
      <c r="N140" s="133">
        <v>1203437213</v>
      </c>
      <c r="O140" s="133">
        <v>673962005</v>
      </c>
      <c r="P140" s="133">
        <v>1996299885</v>
      </c>
      <c r="Q140" s="133">
        <v>1438286012</v>
      </c>
      <c r="R140" s="133">
        <v>956085055</v>
      </c>
      <c r="S140" s="133">
        <v>841190022</v>
      </c>
      <c r="T140" s="133">
        <v>993678979</v>
      </c>
      <c r="U140" s="133">
        <v>942920708</v>
      </c>
      <c r="V140" s="133">
        <v>1263566484</v>
      </c>
      <c r="W140" s="133">
        <v>984789234</v>
      </c>
      <c r="X140" s="133">
        <v>1203243708</v>
      </c>
      <c r="Y140" s="133">
        <v>1183364851</v>
      </c>
      <c r="Z140" s="133">
        <v>1213330006</v>
      </c>
      <c r="AA140" s="133">
        <v>865490177</v>
      </c>
      <c r="AB140" s="133">
        <v>1097962185</v>
      </c>
      <c r="AC140" s="133">
        <v>1050691943</v>
      </c>
      <c r="AD140" s="133">
        <v>1019475248</v>
      </c>
      <c r="AE140" s="133">
        <v>1394367698</v>
      </c>
      <c r="AF140" s="133">
        <v>1071126931</v>
      </c>
      <c r="AG140" s="133">
        <v>1235567461</v>
      </c>
      <c r="AH140" s="133">
        <v>1674860380</v>
      </c>
      <c r="AI140" s="133">
        <v>1251537052</v>
      </c>
      <c r="AJ140" s="133">
        <v>1579525151</v>
      </c>
      <c r="AK140" s="133">
        <v>1441487332</v>
      </c>
      <c r="AL140" s="133">
        <v>1504525831</v>
      </c>
      <c r="AM140" s="133">
        <v>1329602306</v>
      </c>
      <c r="AN140" s="133">
        <v>1340167151</v>
      </c>
      <c r="AO140" s="133">
        <v>3975856191</v>
      </c>
      <c r="AP140" s="133">
        <v>2118651239</v>
      </c>
      <c r="AQ140" s="182">
        <v>1709843511</v>
      </c>
      <c r="AR140" s="182">
        <v>1895343664</v>
      </c>
      <c r="AS140" s="182">
        <v>2137862050</v>
      </c>
      <c r="AT140" s="182">
        <v>3605480087</v>
      </c>
      <c r="AU140" s="183">
        <v>2006139392</v>
      </c>
      <c r="AV140" s="184">
        <v>2341177208</v>
      </c>
      <c r="AW140" s="184">
        <v>2187454825</v>
      </c>
      <c r="AX140" s="184">
        <v>2077801484</v>
      </c>
      <c r="AY140" s="184">
        <v>1585961898</v>
      </c>
      <c r="AZ140" s="184">
        <v>2036735689</v>
      </c>
      <c r="BA140" s="184">
        <v>2723869943</v>
      </c>
      <c r="BB140" s="184">
        <v>2209116842</v>
      </c>
      <c r="BC140" s="199">
        <v>2020911191</v>
      </c>
      <c r="BD140" s="199">
        <v>1977551085</v>
      </c>
      <c r="BE140" s="199">
        <v>2799954712</v>
      </c>
      <c r="BF140" s="199">
        <v>2642230150</v>
      </c>
      <c r="BG140" s="199">
        <v>2080878984</v>
      </c>
      <c r="BH140" s="199">
        <v>2255076791</v>
      </c>
      <c r="BI140" s="199">
        <v>2428506713</v>
      </c>
      <c r="BJ140" s="199">
        <v>3064349892</v>
      </c>
    </row>
    <row r="141" spans="1:62" ht="12">
      <c r="A141" s="136" t="s">
        <v>558</v>
      </c>
      <c r="B141" s="168" t="s">
        <v>559</v>
      </c>
      <c r="C141" s="130">
        <v>-30.3546455268276</v>
      </c>
      <c r="D141" s="130">
        <v>-30.7201987167733</v>
      </c>
      <c r="E141" s="130">
        <v>-31.4935650550292</v>
      </c>
      <c r="F141" s="130">
        <v>-40.7773702952874</v>
      </c>
      <c r="G141" s="130">
        <v>-52.7412552698804</v>
      </c>
      <c r="H141" s="130">
        <v>-51.9208940280749</v>
      </c>
      <c r="I141" s="130">
        <v>-61.9519829434643</v>
      </c>
      <c r="J141" s="130">
        <v>-55.1212116589313</v>
      </c>
      <c r="K141" s="130">
        <v>-58.1109097910037</v>
      </c>
      <c r="L141" s="130">
        <v>-52.8227694384669</v>
      </c>
      <c r="M141" s="130">
        <v>-56.4189544944327</v>
      </c>
      <c r="N141" s="130">
        <v>-57.8147454709353</v>
      </c>
      <c r="O141" s="130">
        <v>-59.0368757554723</v>
      </c>
      <c r="P141" s="130">
        <v>-60.0519061878781</v>
      </c>
      <c r="Q141" s="130">
        <v>-57.1824566123277</v>
      </c>
      <c r="R141" s="130">
        <v>-47.1985640855945</v>
      </c>
      <c r="S141" s="130">
        <v>-51.3609649041897</v>
      </c>
      <c r="T141" s="130">
        <v>-52.136150033921</v>
      </c>
      <c r="U141" s="130">
        <v>-49.085519056556</v>
      </c>
      <c r="V141" s="130">
        <v>-50.5079886651882</v>
      </c>
      <c r="W141" s="130">
        <v>-46.9639365718098</v>
      </c>
      <c r="X141" s="130">
        <v>-56.6558489710566</v>
      </c>
      <c r="Y141" s="130">
        <v>-62.371711677623</v>
      </c>
      <c r="Z141" s="130">
        <v>-59.9898894794113</v>
      </c>
      <c r="AA141" s="130">
        <v>-70.5265472987166</v>
      </c>
      <c r="AB141" s="130">
        <v>-69.9867723506172</v>
      </c>
      <c r="AC141" s="130">
        <v>-63.1948100215382</v>
      </c>
      <c r="AD141" s="130">
        <v>-63.6539332661455</v>
      </c>
      <c r="AE141" s="130">
        <v>-64.4028349586566</v>
      </c>
      <c r="AF141" s="130">
        <v>-23.9834683196644</v>
      </c>
      <c r="AG141" s="130">
        <v>-47.7581454002517</v>
      </c>
      <c r="AH141" s="130">
        <v>-48.0061982011973</v>
      </c>
      <c r="AI141" s="130">
        <v>-47.4387107700897</v>
      </c>
      <c r="AJ141" s="130">
        <v>-43.3632232600074</v>
      </c>
      <c r="AK141" s="130">
        <v>-43.7138708593614</v>
      </c>
      <c r="AL141" s="130">
        <v>-41.5651685346843</v>
      </c>
      <c r="AM141" s="130">
        <v>-39.0319029909358</v>
      </c>
      <c r="AN141" s="130">
        <v>-27.3327452636074</v>
      </c>
      <c r="AO141" s="130">
        <v>-28.417629203221807</v>
      </c>
      <c r="AP141" s="130">
        <v>-29.983958113920373</v>
      </c>
      <c r="AQ141" s="181">
        <v>-28.0601760702701</v>
      </c>
      <c r="AR141" s="181">
        <v>-30.64934034681166</v>
      </c>
      <c r="AS141" s="181">
        <v>-28.02144716420205</v>
      </c>
      <c r="AT141" s="181">
        <v>-28.86699408345399</v>
      </c>
      <c r="AU141" s="181">
        <v>-26.448545699914593</v>
      </c>
      <c r="AV141" s="181">
        <v>-27.864246513372727</v>
      </c>
      <c r="AW141" s="181">
        <v>-26.567031616031052</v>
      </c>
      <c r="AX141" s="181">
        <v>-25.380477674672854</v>
      </c>
      <c r="AY141" s="181">
        <v>-28.151536642719332</v>
      </c>
      <c r="AZ141" s="181">
        <v>-27.54698711383122</v>
      </c>
      <c r="BA141" s="181">
        <v>-27.561536327292625</v>
      </c>
      <c r="BB141" s="181">
        <v>-25.315482203600293</v>
      </c>
      <c r="BC141" s="200">
        <f aca="true" t="shared" si="3" ref="BC141:BJ141">IF(ISNUMBER(BC142),IF(ISNUMBER(BC143),(BC142/BC143)*100,""),"")</f>
        <v>-22.242741681215804</v>
      </c>
      <c r="BD141" s="200">
        <f t="shared" si="3"/>
        <v>-21.050421493227446</v>
      </c>
      <c r="BE141" s="200">
        <f t="shared" si="3"/>
        <v>-18.178321320626875</v>
      </c>
      <c r="BF141" s="200">
        <f t="shared" si="3"/>
        <v>-17.83367948072111</v>
      </c>
      <c r="BG141" s="200">
        <f t="shared" si="3"/>
        <v>-14.178181414379035</v>
      </c>
      <c r="BH141" s="200">
        <f t="shared" si="3"/>
        <v>-10.877620372328176</v>
      </c>
      <c r="BI141" s="200">
        <f t="shared" si="3"/>
        <v>-9.36168071759768</v>
      </c>
      <c r="BJ141" s="200">
        <f t="shared" si="3"/>
        <v>-13.52318301819993</v>
      </c>
    </row>
    <row r="142" spans="1:62" ht="12">
      <c r="A142" s="139" t="s">
        <v>560</v>
      </c>
      <c r="B142" s="171" t="s">
        <v>561</v>
      </c>
      <c r="C142" s="133">
        <v>-2721985253</v>
      </c>
      <c r="D142" s="133">
        <v>-2984956789</v>
      </c>
      <c r="E142" s="133">
        <v>-3173729909</v>
      </c>
      <c r="F142" s="133">
        <v>-4052713144</v>
      </c>
      <c r="G142" s="133">
        <v>-5443127780</v>
      </c>
      <c r="H142" s="133">
        <v>-5508713405</v>
      </c>
      <c r="I142" s="133">
        <v>-6723795527</v>
      </c>
      <c r="J142" s="133">
        <v>-6178346165</v>
      </c>
      <c r="K142" s="133">
        <v>-6848434803</v>
      </c>
      <c r="L142" s="133">
        <v>-6566788639</v>
      </c>
      <c r="M142" s="133">
        <v>-7163478201</v>
      </c>
      <c r="N142" s="133">
        <v>-7924085084</v>
      </c>
      <c r="O142" s="133">
        <v>-8251641115</v>
      </c>
      <c r="P142" s="133">
        <v>-8549960833</v>
      </c>
      <c r="Q142" s="133">
        <v>-8699960710</v>
      </c>
      <c r="R142" s="133">
        <v>-7572334248</v>
      </c>
      <c r="S142" s="133">
        <v>-8898702289</v>
      </c>
      <c r="T142" s="133">
        <v>-9248520848</v>
      </c>
      <c r="U142" s="133">
        <v>-9100757030</v>
      </c>
      <c r="V142" s="133">
        <v>-9745863370</v>
      </c>
      <c r="W142" s="133">
        <v>-9368912280</v>
      </c>
      <c r="X142" s="133">
        <v>-10484414816</v>
      </c>
      <c r="Y142" s="133">
        <v>-11423868888</v>
      </c>
      <c r="Z142" s="133">
        <v>-11443828508</v>
      </c>
      <c r="AA142" s="133">
        <v>-13687674239</v>
      </c>
      <c r="AB142" s="133">
        <v>-16291837672</v>
      </c>
      <c r="AC142" s="133">
        <v>-15341028846</v>
      </c>
      <c r="AD142" s="133">
        <v>-16052027686</v>
      </c>
      <c r="AE142" s="133">
        <v>-16165240455</v>
      </c>
      <c r="AF142" s="133">
        <v>-6498379777</v>
      </c>
      <c r="AG142" s="133">
        <v>-11510144628</v>
      </c>
      <c r="AH142" s="133">
        <v>-12235201723</v>
      </c>
      <c r="AI142" s="133">
        <v>-10555253684</v>
      </c>
      <c r="AJ142" s="133">
        <v>-10206561673</v>
      </c>
      <c r="AK142" s="133">
        <v>-10558380588</v>
      </c>
      <c r="AL142" s="133">
        <v>-10021493266</v>
      </c>
      <c r="AM142" s="133">
        <v>-10405427647</v>
      </c>
      <c r="AN142" s="133">
        <v>-7431677142</v>
      </c>
      <c r="AO142" s="133">
        <v>-8089144667</v>
      </c>
      <c r="AP142" s="133">
        <v>-10575208161</v>
      </c>
      <c r="AQ142" s="182">
        <v>-10130635326</v>
      </c>
      <c r="AR142" s="182">
        <v>-11469756760</v>
      </c>
      <c r="AS142" s="182">
        <v>-11084547772</v>
      </c>
      <c r="AT142" s="182">
        <v>-12090381203</v>
      </c>
      <c r="AU142" s="183">
        <v>-11284463600</v>
      </c>
      <c r="AV142" s="184">
        <v>-12007981816</v>
      </c>
      <c r="AW142" s="184">
        <v>-11940191278</v>
      </c>
      <c r="AX142" s="184">
        <v>-11767167337</v>
      </c>
      <c r="AY142" s="184">
        <v>-13320889636</v>
      </c>
      <c r="AZ142" s="184">
        <v>-12851304810</v>
      </c>
      <c r="BA142" s="184">
        <v>-13337884444</v>
      </c>
      <c r="BB142" s="184">
        <v>-12612285107</v>
      </c>
      <c r="BC142" s="199">
        <v>-11398903877</v>
      </c>
      <c r="BD142" s="199">
        <v>-11290418612</v>
      </c>
      <c r="BE142" s="199">
        <v>-10465737434</v>
      </c>
      <c r="BF142" s="199">
        <v>-10277231797</v>
      </c>
      <c r="BG142" s="199">
        <v>-8662886367</v>
      </c>
      <c r="BH142" s="199">
        <v>-6760441458</v>
      </c>
      <c r="BI142" s="199">
        <v>-6268978289</v>
      </c>
      <c r="BJ142" s="199">
        <v>-9596479173</v>
      </c>
    </row>
    <row r="143" spans="1:62" ht="12">
      <c r="A143" s="141" t="s">
        <v>562</v>
      </c>
      <c r="B143" s="173" t="s">
        <v>548</v>
      </c>
      <c r="C143" s="133">
        <v>8967277350</v>
      </c>
      <c r="D143" s="133">
        <v>9716593361</v>
      </c>
      <c r="E143" s="133">
        <v>10077391694</v>
      </c>
      <c r="F143" s="133">
        <v>9938632910</v>
      </c>
      <c r="G143" s="133">
        <v>10320436539</v>
      </c>
      <c r="H143" s="133">
        <v>10609820012</v>
      </c>
      <c r="I143" s="133">
        <v>10853236987</v>
      </c>
      <c r="J143" s="133">
        <v>11208654489</v>
      </c>
      <c r="K143" s="133">
        <v>11785110279</v>
      </c>
      <c r="L143" s="133">
        <v>12431738640</v>
      </c>
      <c r="M143" s="133">
        <v>12696935392</v>
      </c>
      <c r="N143" s="133">
        <v>13705993202</v>
      </c>
      <c r="O143" s="133">
        <v>13977096534</v>
      </c>
      <c r="P143" s="133">
        <v>14237617714</v>
      </c>
      <c r="Q143" s="133">
        <v>15214387813</v>
      </c>
      <c r="R143" s="133">
        <v>16043569110</v>
      </c>
      <c r="S143" s="133">
        <v>17325808239</v>
      </c>
      <c r="T143" s="133">
        <v>17739171078</v>
      </c>
      <c r="U143" s="133">
        <v>18540614839</v>
      </c>
      <c r="V143" s="133">
        <v>19295686935</v>
      </c>
      <c r="W143" s="133">
        <v>19949163047</v>
      </c>
      <c r="X143" s="133">
        <v>18505441197</v>
      </c>
      <c r="Y143" s="133">
        <v>18315785443</v>
      </c>
      <c r="Z143" s="133">
        <v>19076262029</v>
      </c>
      <c r="AA143" s="133">
        <v>19407832601</v>
      </c>
      <c r="AB143" s="133">
        <v>23278452663</v>
      </c>
      <c r="AC143" s="133">
        <v>24275773344</v>
      </c>
      <c r="AD143" s="133">
        <v>25217652488</v>
      </c>
      <c r="AE143" s="133">
        <v>25100200116</v>
      </c>
      <c r="AF143" s="133">
        <v>27095246152</v>
      </c>
      <c r="AG143" s="133">
        <v>24100903692</v>
      </c>
      <c r="AH143" s="133">
        <v>25486712511</v>
      </c>
      <c r="AI143" s="133">
        <v>22250296251</v>
      </c>
      <c r="AJ143" s="133">
        <v>23537368548</v>
      </c>
      <c r="AK143" s="133">
        <v>24153387427</v>
      </c>
      <c r="AL143" s="133">
        <v>24110315486</v>
      </c>
      <c r="AM143" s="133">
        <v>26658776154</v>
      </c>
      <c r="AN143" s="133">
        <v>27189647693</v>
      </c>
      <c r="AO143" s="133">
        <v>28465234060</v>
      </c>
      <c r="AP143" s="133">
        <v>35269553542</v>
      </c>
      <c r="AQ143" s="182">
        <v>36103249319</v>
      </c>
      <c r="AR143" s="182">
        <v>37422524042</v>
      </c>
      <c r="AS143" s="182">
        <v>39557370849</v>
      </c>
      <c r="AT143" s="182">
        <v>41883062601</v>
      </c>
      <c r="AU143" s="183">
        <v>42665724339</v>
      </c>
      <c r="AV143" s="184">
        <v>43094586499</v>
      </c>
      <c r="AW143" s="184">
        <v>44943640865</v>
      </c>
      <c r="AX143" s="184">
        <v>46363064903</v>
      </c>
      <c r="AY143" s="184">
        <v>47318516943</v>
      </c>
      <c r="AZ143" s="184">
        <v>46652306319</v>
      </c>
      <c r="BA143" s="184">
        <v>48393109461</v>
      </c>
      <c r="BB143" s="184">
        <v>49820441916</v>
      </c>
      <c r="BC143" s="199">
        <v>51247746525</v>
      </c>
      <c r="BD143" s="199">
        <v>53635118972</v>
      </c>
      <c r="BE143" s="199">
        <v>57572628679</v>
      </c>
      <c r="BF143" s="199">
        <v>57628218608</v>
      </c>
      <c r="BG143" s="199">
        <v>61100123590</v>
      </c>
      <c r="BH143" s="199">
        <v>62150003646</v>
      </c>
      <c r="BI143" s="199">
        <v>66964239415</v>
      </c>
      <c r="BJ143" s="199">
        <v>70963168657</v>
      </c>
    </row>
    <row r="144" spans="1:62" ht="12">
      <c r="A144" s="164" t="s">
        <v>563</v>
      </c>
      <c r="B144" s="174" t="s">
        <v>564</v>
      </c>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18"/>
      <c r="AV144" s="172"/>
      <c r="AW144" s="172"/>
      <c r="AX144" s="172"/>
      <c r="AY144" s="172"/>
      <c r="AZ144" s="172"/>
      <c r="BA144" s="172"/>
      <c r="BB144" s="172"/>
      <c r="BC144" s="172"/>
      <c r="BD144" s="172"/>
      <c r="BE144" s="172"/>
      <c r="BF144" s="172"/>
      <c r="BG144" s="172"/>
      <c r="BH144" s="172"/>
      <c r="BI144" s="172"/>
      <c r="BJ144" s="172"/>
    </row>
    <row r="145" spans="1:62" ht="12">
      <c r="A145" s="157" t="s">
        <v>565</v>
      </c>
      <c r="B145" s="41" t="s">
        <v>699</v>
      </c>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row>
    <row r="146" spans="1:62" ht="12">
      <c r="A146" s="136" t="s">
        <v>566</v>
      </c>
      <c r="B146" s="168" t="s">
        <v>567</v>
      </c>
      <c r="C146" s="130">
        <v>20.9681916161611</v>
      </c>
      <c r="D146" s="130">
        <v>19.3129453859525</v>
      </c>
      <c r="E146" s="130">
        <v>17.4945420300839</v>
      </c>
      <c r="F146" s="130">
        <v>16.8162708001421</v>
      </c>
      <c r="G146" s="130">
        <v>17.86980615094</v>
      </c>
      <c r="H146" s="130">
        <v>17.4624209967722</v>
      </c>
      <c r="I146" s="130">
        <v>17.2112932006772</v>
      </c>
      <c r="J146" s="130">
        <v>15.1469033276972</v>
      </c>
      <c r="K146" s="130">
        <v>13.891003571884</v>
      </c>
      <c r="L146" s="130">
        <v>12.7482348925038</v>
      </c>
      <c r="M146" s="130">
        <v>12.2035580552932</v>
      </c>
      <c r="N146" s="130">
        <v>11.1768093875566</v>
      </c>
      <c r="O146" s="130">
        <v>10.577193487952332</v>
      </c>
      <c r="P146" s="130">
        <v>10.334858247433267</v>
      </c>
      <c r="Q146" s="130">
        <v>9.492682440931125</v>
      </c>
      <c r="R146" s="130">
        <v>9.381695215891448</v>
      </c>
      <c r="S146" s="130">
        <v>9.23379329719332</v>
      </c>
      <c r="T146" s="130">
        <v>9.16897311557112</v>
      </c>
      <c r="U146" s="130">
        <v>9.563478972243649</v>
      </c>
      <c r="V146" s="130">
        <v>9.939369508742534</v>
      </c>
      <c r="W146" s="130">
        <v>9.968037657646077</v>
      </c>
      <c r="X146" s="130">
        <v>10.51962743170171</v>
      </c>
      <c r="Y146" s="130">
        <v>10.891000051686122</v>
      </c>
      <c r="Z146" s="130">
        <v>10.853221426407933</v>
      </c>
      <c r="AA146" s="130">
        <v>11.242992414356948</v>
      </c>
      <c r="AB146" s="130">
        <v>11.22989177820769</v>
      </c>
      <c r="AC146" s="130">
        <v>10.976559714497412</v>
      </c>
      <c r="AD146" s="130">
        <v>10.818316490654038</v>
      </c>
      <c r="AE146" s="130">
        <v>10.544502380414928</v>
      </c>
      <c r="AF146" s="130">
        <v>10.734497606451914</v>
      </c>
      <c r="AG146" s="130">
        <v>11.003194167324743</v>
      </c>
      <c r="AH146" s="130">
        <v>11.077059767272356</v>
      </c>
      <c r="AI146" s="130">
        <v>10.455439187125306</v>
      </c>
      <c r="AJ146" s="130">
        <v>10.075682969054139</v>
      </c>
      <c r="AK146" s="130">
        <v>9.943402583301177</v>
      </c>
      <c r="AL146" s="130">
        <v>9.442011190893986</v>
      </c>
      <c r="AM146" s="130">
        <v>9.239028008318376</v>
      </c>
      <c r="AN146" s="130">
        <v>9.426959157161223</v>
      </c>
      <c r="AO146" s="130">
        <v>9.66405013288934</v>
      </c>
      <c r="AP146" s="130">
        <v>9.535654564286402</v>
      </c>
      <c r="AQ146" s="130">
        <v>9.39758196057759</v>
      </c>
      <c r="AR146" s="130">
        <v>9.531325435711812</v>
      </c>
      <c r="AS146" s="130">
        <v>9.75614727508515</v>
      </c>
      <c r="AT146" s="130">
        <v>9.211481827414064</v>
      </c>
      <c r="AU146" s="130">
        <v>8.914193929549546</v>
      </c>
      <c r="AV146" s="130">
        <v>9.282111010710256</v>
      </c>
      <c r="AW146" s="130">
        <v>9.662349194855874</v>
      </c>
      <c r="AX146" s="130">
        <v>9.815587774710481</v>
      </c>
      <c r="AY146" s="130">
        <v>9.884177614817027</v>
      </c>
      <c r="AZ146" s="130">
        <v>9.998471823809131</v>
      </c>
      <c r="BA146" s="130">
        <v>10.245920255018099</v>
      </c>
      <c r="BB146" s="130">
        <v>10.883497403351218</v>
      </c>
      <c r="BC146" s="130">
        <v>11.05827950797835</v>
      </c>
      <c r="BD146" s="130">
        <v>11.755320766805735</v>
      </c>
      <c r="BE146" s="130">
        <v>12.534323158572663</v>
      </c>
      <c r="BF146" s="130">
        <v>12.95891003799735</v>
      </c>
      <c r="BG146" s="130">
        <v>12.905300268168427</v>
      </c>
      <c r="BH146" s="130">
        <v>13.210645268627239</v>
      </c>
      <c r="BI146" s="130">
        <v>13.720030001357408</v>
      </c>
      <c r="BJ146" s="130" t="s">
        <v>170</v>
      </c>
    </row>
    <row r="147" spans="1:62" ht="12">
      <c r="A147" s="139" t="s">
        <v>568</v>
      </c>
      <c r="B147" s="171" t="s">
        <v>569</v>
      </c>
      <c r="C147" s="133">
        <v>2835067985.92461</v>
      </c>
      <c r="D147" s="133">
        <v>2790713906.67808</v>
      </c>
      <c r="E147" s="133">
        <v>2739206676.24791</v>
      </c>
      <c r="F147" s="133">
        <v>2699502364</v>
      </c>
      <c r="G147" s="133">
        <v>2841466904</v>
      </c>
      <c r="H147" s="133">
        <v>2718392766</v>
      </c>
      <c r="I147" s="133">
        <v>2662627986.6</v>
      </c>
      <c r="J147" s="133">
        <v>2576131849.406</v>
      </c>
      <c r="K147" s="133">
        <v>2496666410.84006</v>
      </c>
      <c r="L147" s="133">
        <v>2423440727.88846</v>
      </c>
      <c r="M147" s="133">
        <v>2431189858.10735</v>
      </c>
      <c r="N147" s="133">
        <v>2438278752</v>
      </c>
      <c r="O147" s="133">
        <v>2436441934</v>
      </c>
      <c r="P147" s="133">
        <v>2515856296</v>
      </c>
      <c r="Q147" s="133">
        <v>2500868870.35</v>
      </c>
      <c r="R147" s="133">
        <v>2649677123.9776</v>
      </c>
      <c r="S147" s="133">
        <v>2687085475.62158</v>
      </c>
      <c r="T147" s="133">
        <v>2737124000</v>
      </c>
      <c r="U147" s="133">
        <v>2909865000</v>
      </c>
      <c r="V147" s="133">
        <v>3082714000</v>
      </c>
      <c r="W147" s="133">
        <v>3178248171.56738</v>
      </c>
      <c r="X147" s="133">
        <v>3436360137.61949</v>
      </c>
      <c r="Y147" s="133">
        <v>3695800683.8734</v>
      </c>
      <c r="Z147" s="133">
        <v>3907053905.45117</v>
      </c>
      <c r="AA147" s="133">
        <v>4156075311.66544</v>
      </c>
      <c r="AB147" s="133">
        <v>4265335821.94497</v>
      </c>
      <c r="AC147" s="133">
        <v>4310716616.62377</v>
      </c>
      <c r="AD147" s="133">
        <v>4292257173.42504</v>
      </c>
      <c r="AE147" s="133">
        <v>4218805115.67216</v>
      </c>
      <c r="AF147" s="133">
        <v>4293509082.33142</v>
      </c>
      <c r="AG147" s="133">
        <v>4409132000</v>
      </c>
      <c r="AH147" s="133">
        <v>4528759914.20348</v>
      </c>
      <c r="AI147" s="133">
        <v>4383516778.246459</v>
      </c>
      <c r="AJ147" s="133">
        <v>4376551479.013609</v>
      </c>
      <c r="AK147" s="133">
        <v>4454915116.17127</v>
      </c>
      <c r="AL147" s="133">
        <v>4435021239.4916</v>
      </c>
      <c r="AM147" s="133">
        <v>4443364276.02638</v>
      </c>
      <c r="AN147" s="133">
        <v>4634327322.66828</v>
      </c>
      <c r="AO147" s="133">
        <v>4905287177.12064</v>
      </c>
      <c r="AP147" s="133">
        <v>4955376195.31748</v>
      </c>
      <c r="AQ147" s="133">
        <v>4990236479.27227</v>
      </c>
      <c r="AR147" s="133">
        <v>5268694325.50775</v>
      </c>
      <c r="AS147" s="133">
        <v>5521185002.430909</v>
      </c>
      <c r="AT147" s="133">
        <v>5694489558.04407</v>
      </c>
      <c r="AU147" s="133">
        <v>5635033160.9893</v>
      </c>
      <c r="AV147" s="133">
        <v>6021395662.6131</v>
      </c>
      <c r="AW147" s="133">
        <v>6410995726.03992</v>
      </c>
      <c r="AX147" s="133">
        <v>6825035986.169101</v>
      </c>
      <c r="AY147" s="133">
        <v>7061761737.53242</v>
      </c>
      <c r="AZ147" s="133">
        <v>7001290026.000001</v>
      </c>
      <c r="BA147" s="133">
        <v>7278493716</v>
      </c>
      <c r="BB147" s="133">
        <v>7696165452.40961</v>
      </c>
      <c r="BC147" s="133">
        <v>7906046415.580699</v>
      </c>
      <c r="BD147" s="133">
        <v>8733423634.57616</v>
      </c>
      <c r="BE147" s="191">
        <v>9761122171.56084</v>
      </c>
      <c r="BF147" s="133">
        <v>10879210751.431269</v>
      </c>
      <c r="BG147" s="133">
        <v>11319046472.99413</v>
      </c>
      <c r="BH147" s="133">
        <v>12116867779.908003</v>
      </c>
      <c r="BI147" s="133">
        <v>13227483682.034708</v>
      </c>
      <c r="BJ147" s="133">
        <v>14253707424.258299</v>
      </c>
    </row>
    <row r="148" spans="1:62" ht="12">
      <c r="A148" s="141" t="s">
        <v>570</v>
      </c>
      <c r="B148" s="135" t="s">
        <v>541</v>
      </c>
      <c r="C148" s="133">
        <v>13520803500</v>
      </c>
      <c r="D148" s="133">
        <v>14449965300</v>
      </c>
      <c r="E148" s="133">
        <v>15657492900</v>
      </c>
      <c r="F148" s="133">
        <v>16052919200</v>
      </c>
      <c r="G148" s="133">
        <v>15900938600</v>
      </c>
      <c r="H148" s="133">
        <v>15567101300</v>
      </c>
      <c r="I148" s="133">
        <v>15470237800</v>
      </c>
      <c r="J148" s="133">
        <v>17007647000</v>
      </c>
      <c r="K148" s="133">
        <v>17973261600</v>
      </c>
      <c r="L148" s="133">
        <v>19010010000</v>
      </c>
      <c r="M148" s="133">
        <v>19921975600</v>
      </c>
      <c r="N148" s="133">
        <v>21815517000</v>
      </c>
      <c r="O148" s="133">
        <v>23034862100</v>
      </c>
      <c r="P148" s="133">
        <v>24343404000</v>
      </c>
      <c r="Q148" s="133">
        <v>26345228400</v>
      </c>
      <c r="R148" s="133">
        <v>28243052700</v>
      </c>
      <c r="S148" s="133">
        <v>29100559100</v>
      </c>
      <c r="T148" s="133">
        <v>29852023400</v>
      </c>
      <c r="U148" s="133">
        <v>30426845800</v>
      </c>
      <c r="V148" s="133">
        <v>31015186600</v>
      </c>
      <c r="W148" s="133">
        <v>31884391700</v>
      </c>
      <c r="X148" s="133">
        <v>32666177200</v>
      </c>
      <c r="Y148" s="133">
        <v>33934447400</v>
      </c>
      <c r="Z148" s="133">
        <v>35999025100</v>
      </c>
      <c r="AA148" s="133">
        <v>36965917600</v>
      </c>
      <c r="AB148" s="133">
        <v>37981985100</v>
      </c>
      <c r="AC148" s="133">
        <v>39272019000</v>
      </c>
      <c r="AD148" s="133">
        <v>39675832900</v>
      </c>
      <c r="AE148" s="133">
        <v>40009523100</v>
      </c>
      <c r="AF148" s="133">
        <v>39997298800</v>
      </c>
      <c r="AG148" s="133">
        <v>40071382300</v>
      </c>
      <c r="AH148" s="133">
        <v>40884133600</v>
      </c>
      <c r="AI148" s="133">
        <v>41925706800</v>
      </c>
      <c r="AJ148" s="133">
        <v>43436772400</v>
      </c>
      <c r="AK148" s="133">
        <v>44802723000</v>
      </c>
      <c r="AL148" s="133">
        <v>46971150000</v>
      </c>
      <c r="AM148" s="133">
        <v>48093417100</v>
      </c>
      <c r="AN148" s="133">
        <v>49160362800</v>
      </c>
      <c r="AO148" s="133">
        <v>50758089100</v>
      </c>
      <c r="AP148" s="133">
        <v>51966817400</v>
      </c>
      <c r="AQ148" s="133">
        <v>53101281800</v>
      </c>
      <c r="AR148" s="133">
        <v>55277666900</v>
      </c>
      <c r="AS148" s="133">
        <v>56591857900</v>
      </c>
      <c r="AT148" s="133">
        <v>61819473400</v>
      </c>
      <c r="AU148" s="133">
        <v>63214163900</v>
      </c>
      <c r="AV148" s="133">
        <v>64870972300</v>
      </c>
      <c r="AW148" s="133">
        <v>66350279800</v>
      </c>
      <c r="AX148" s="133">
        <v>69532626500</v>
      </c>
      <c r="AY148" s="133">
        <v>71445111700</v>
      </c>
      <c r="AZ148" s="133">
        <v>70023601100</v>
      </c>
      <c r="BA148" s="133">
        <v>71037969600</v>
      </c>
      <c r="BB148" s="133">
        <v>70714083600</v>
      </c>
      <c r="BC148" s="133">
        <v>71494362300</v>
      </c>
      <c r="BD148" s="133">
        <v>74293367300</v>
      </c>
      <c r="BE148" s="191">
        <v>77875143700</v>
      </c>
      <c r="BF148" s="133">
        <v>83951587900</v>
      </c>
      <c r="BG148" s="133">
        <v>87708509200</v>
      </c>
      <c r="BH148" s="133">
        <v>91720484000</v>
      </c>
      <c r="BI148" s="133">
        <v>96410020100</v>
      </c>
      <c r="BJ148" s="133"/>
    </row>
    <row r="149" spans="1:62" ht="12">
      <c r="A149" s="136" t="s">
        <v>571</v>
      </c>
      <c r="B149" s="168" t="s">
        <v>572</v>
      </c>
      <c r="C149" s="200">
        <f>IF(ISNUMBER(C150),IF(ISNUMBER(C151),(C150/C151)*100,""),"")</f>
        <v>3.3886538541413254</v>
      </c>
      <c r="D149" s="200">
        <f aca="true" t="shared" si="4" ref="D149:BJ149">IF(ISNUMBER(D150),IF(ISNUMBER(D151),(D150/D151)*100,""),"")</f>
        <v>4.346751538469689</v>
      </c>
      <c r="E149" s="200">
        <f t="shared" si="4"/>
        <v>4.004204416033616</v>
      </c>
      <c r="F149" s="200">
        <f t="shared" si="4"/>
        <v>3.758922916186351</v>
      </c>
      <c r="G149" s="200">
        <f t="shared" si="4"/>
        <v>4.276763962540329</v>
      </c>
      <c r="H149" s="200">
        <f t="shared" si="4"/>
        <v>4.15198930998025</v>
      </c>
      <c r="I149" s="200">
        <f t="shared" si="4"/>
        <v>4.017428449644981</v>
      </c>
      <c r="J149" s="200">
        <f t="shared" si="4"/>
        <v>3.8110713389713826</v>
      </c>
      <c r="K149" s="200">
        <f t="shared" si="4"/>
        <v>3.447050302100532</v>
      </c>
      <c r="L149" s="200">
        <f t="shared" si="4"/>
        <v>3.254469113406545</v>
      </c>
      <c r="M149" s="200">
        <f t="shared" si="4"/>
        <v>3.112721791921411</v>
      </c>
      <c r="N149" s="200">
        <f t="shared" si="4"/>
        <v>2.964715648508318</v>
      </c>
      <c r="O149" s="200">
        <f t="shared" si="4"/>
        <v>3.386126819186497</v>
      </c>
      <c r="P149" s="200">
        <f t="shared" si="4"/>
        <v>3.3607307239775395</v>
      </c>
      <c r="Q149" s="200">
        <f t="shared" si="4"/>
        <v>3.3303867533549782</v>
      </c>
      <c r="R149" s="200">
        <f t="shared" si="4"/>
        <v>3.282064604493585</v>
      </c>
      <c r="S149" s="200">
        <f t="shared" si="4"/>
        <v>3.654587952792111</v>
      </c>
      <c r="T149" s="200">
        <f t="shared" si="4"/>
        <v>3.7302297948623546</v>
      </c>
      <c r="U149" s="200">
        <f t="shared" si="4"/>
        <v>3.5703309305014974</v>
      </c>
      <c r="V149" s="200">
        <f t="shared" si="4"/>
        <v>3.4971207382989276</v>
      </c>
      <c r="W149" s="200">
        <f t="shared" si="4"/>
        <v>3.8082698719433696</v>
      </c>
      <c r="X149" s="200">
        <f t="shared" si="4"/>
        <v>3.7650778062617762</v>
      </c>
      <c r="Y149" s="200">
        <f t="shared" si="4"/>
        <v>3.6609483837940777</v>
      </c>
      <c r="Z149" s="200">
        <f t="shared" si="4"/>
        <v>3.6249476110374728</v>
      </c>
      <c r="AA149" s="200">
        <f t="shared" si="4"/>
        <v>4.421838456166798</v>
      </c>
      <c r="AB149" s="200">
        <f t="shared" si="4"/>
        <v>4.161972028500391</v>
      </c>
      <c r="AC149" s="200">
        <f t="shared" si="4"/>
        <v>3.981310552018357</v>
      </c>
      <c r="AD149" s="200">
        <f t="shared" si="4"/>
        <v>3.8999725929988704</v>
      </c>
      <c r="AE149" s="200">
        <f t="shared" si="4"/>
        <v>4.123782498657872</v>
      </c>
      <c r="AF149" s="200">
        <f t="shared" si="4"/>
        <v>4.011669419446711</v>
      </c>
      <c r="AG149" s="200">
        <f t="shared" si="4"/>
        <v>3.8874715266366966</v>
      </c>
      <c r="AH149" s="200">
        <f t="shared" si="4"/>
        <v>3.8102267861944017</v>
      </c>
      <c r="AI149" s="200">
        <f t="shared" si="4"/>
        <v>3.823357798728618</v>
      </c>
      <c r="AJ149" s="200">
        <f t="shared" si="4"/>
        <v>3.6830545404648425</v>
      </c>
      <c r="AK149" s="200">
        <f t="shared" si="4"/>
        <v>3.5746470817111122</v>
      </c>
      <c r="AL149" s="200">
        <f t="shared" si="4"/>
        <v>3.46107036937061</v>
      </c>
      <c r="AM149" s="200">
        <f t="shared" si="4"/>
        <v>4.189029402327043</v>
      </c>
      <c r="AN149" s="200">
        <f t="shared" si="4"/>
        <v>4.132004314446792</v>
      </c>
      <c r="AO149" s="200">
        <f t="shared" si="4"/>
        <v>4.022931753876481</v>
      </c>
      <c r="AP149" s="200">
        <f t="shared" si="4"/>
        <v>3.940647172447741</v>
      </c>
      <c r="AQ149" s="200">
        <f t="shared" si="4"/>
        <v>4.291990196197191</v>
      </c>
      <c r="AR149" s="200">
        <f t="shared" si="4"/>
        <v>4.234371264046615</v>
      </c>
      <c r="AS149" s="200">
        <f t="shared" si="4"/>
        <v>4.184916368336008</v>
      </c>
      <c r="AT149" s="200">
        <f t="shared" si="4"/>
        <v>4.096720840457667</v>
      </c>
      <c r="AU149" s="200">
        <f t="shared" si="4"/>
        <v>5.013337317522903</v>
      </c>
      <c r="AV149" s="200">
        <f>IF(ISNUMBER(AV150),IF(ISNUMBER(AV151),(AV150/AV151)*100,""),"")</f>
        <v>4.704320235763379</v>
      </c>
      <c r="AW149" s="200">
        <f t="shared" si="4"/>
        <v>4.4879180533225504</v>
      </c>
      <c r="AX149" s="200">
        <f t="shared" si="4"/>
        <v>4.329223308211327</v>
      </c>
      <c r="AY149" s="200">
        <f t="shared" si="4"/>
        <v>5.154780873451808</v>
      </c>
      <c r="AZ149" s="200">
        <f t="shared" si="4"/>
        <v>5.06535568034293</v>
      </c>
      <c r="BA149" s="200">
        <f t="shared" si="4"/>
        <v>4.991803347394478</v>
      </c>
      <c r="BB149" s="200">
        <f t="shared" si="4"/>
        <v>4.9254916216502975</v>
      </c>
      <c r="BC149" s="200">
        <f t="shared" si="4"/>
        <v>5.289935424955971</v>
      </c>
      <c r="BD149" s="200">
        <f t="shared" si="4"/>
        <v>5.17953665384867</v>
      </c>
      <c r="BE149" s="200">
        <f t="shared" si="4"/>
        <v>5.027410194311085</v>
      </c>
      <c r="BF149" s="200">
        <f t="shared" si="4"/>
        <v>4.945460247115441</v>
      </c>
      <c r="BG149" s="200">
        <f t="shared" si="4"/>
        <v>6.025199556613734</v>
      </c>
      <c r="BH149" s="200">
        <f t="shared" si="4"/>
        <v>5.827562789245392</v>
      </c>
      <c r="BI149" s="200">
        <f t="shared" si="4"/>
        <v>5.62625771712214</v>
      </c>
      <c r="BJ149" s="200">
        <f t="shared" si="4"/>
        <v>5.4315925378046925</v>
      </c>
    </row>
    <row r="150" spans="1:62" ht="12">
      <c r="A150" s="139" t="s">
        <v>573</v>
      </c>
      <c r="B150" s="171" t="s">
        <v>574</v>
      </c>
      <c r="C150" s="133">
        <f>'Annex 8'!C36</f>
        <v>104952166.356</v>
      </c>
      <c r="D150" s="133">
        <f>'Annex 8'!D36</f>
        <v>140487797.098</v>
      </c>
      <c r="E150" s="133">
        <f>'Annex 8'!E36</f>
        <v>135094423.69066665</v>
      </c>
      <c r="F150" s="133">
        <f>'Annex 8'!F36</f>
        <v>131384317.22299999</v>
      </c>
      <c r="G150" s="133">
        <f>'Annex 8'!G36</f>
        <v>157238020.768</v>
      </c>
      <c r="H150" s="133">
        <f>'Annex 8'!H36</f>
        <v>158143676.612</v>
      </c>
      <c r="I150" s="133">
        <f>'Annex 8'!I36</f>
        <v>157476163.04133332</v>
      </c>
      <c r="J150" s="133">
        <f>'Annex 8'!J36</f>
        <v>153094067.355</v>
      </c>
      <c r="K150" s="133">
        <f>'Annex 8'!K36</f>
        <v>145045031.28</v>
      </c>
      <c r="L150" s="133">
        <f>'Annex 8'!L36</f>
        <v>143321230.814</v>
      </c>
      <c r="M150" s="133">
        <f>'Annex 8'!M36</f>
        <v>143071811.16133335</v>
      </c>
      <c r="N150" s="133">
        <f>'Annex 8'!N36</f>
        <v>140126085.199</v>
      </c>
      <c r="O150" s="133">
        <f>'Annex 8'!O36</f>
        <v>183121285.69599998</v>
      </c>
      <c r="P150" s="133">
        <f>'Annex 8'!P36</f>
        <v>186295469.93199998</v>
      </c>
      <c r="Q150" s="133">
        <f>'Annex 8'!Q36</f>
        <v>190663064.36533332</v>
      </c>
      <c r="R150" s="133">
        <f>'Annex 8'!R36</f>
        <v>193055758.24199998</v>
      </c>
      <c r="S150" s="133">
        <f>'Annex 8'!S36</f>
        <v>225295923.72</v>
      </c>
      <c r="T150" s="133">
        <f>'Annex 8'!T36</f>
        <v>235138120.102</v>
      </c>
      <c r="U150" s="133">
        <f>'Annex 8'!U36</f>
        <v>230344596.21066666</v>
      </c>
      <c r="V150" s="133">
        <f>'Annex 8'!V36</f>
        <v>229575299.894</v>
      </c>
      <c r="W150" s="133">
        <f>'Annex 8'!W36</f>
        <v>259243117.38</v>
      </c>
      <c r="X150" s="133">
        <f>'Annex 8'!X36</f>
        <v>261102469.26999998</v>
      </c>
      <c r="Y150" s="133">
        <f>'Annex 8'!Y36</f>
        <v>263926198.95866665</v>
      </c>
      <c r="Z150" s="133">
        <f>'Annex 8'!Z36</f>
        <v>263101880.81899998</v>
      </c>
      <c r="AA150" s="133">
        <f>'Annex 8'!AA36</f>
        <v>323290607.184</v>
      </c>
      <c r="AB150" s="133">
        <f>'Annex 8'!AB36</f>
        <v>313426609.416</v>
      </c>
      <c r="AC150" s="133">
        <f>'Annex 8'!AC36</f>
        <v>306662546.688</v>
      </c>
      <c r="AD150" s="133">
        <f>'Annex 8'!AD36</f>
        <v>304543590.024</v>
      </c>
      <c r="AE150" s="133">
        <f>'Annex 8'!AE36</f>
        <v>331656005.484</v>
      </c>
      <c r="AF150" s="133">
        <f>'Annex 8'!AF36</f>
        <v>328765572.90400004</v>
      </c>
      <c r="AG150" s="133">
        <f>'Annex 8'!AG36</f>
        <v>323176024.82666665</v>
      </c>
      <c r="AH150" s="133">
        <f>'Annex 8'!AH36</f>
        <v>319775608.56</v>
      </c>
      <c r="AI150" s="133">
        <f>'Annex 8'!AI36</f>
        <v>337633925.46</v>
      </c>
      <c r="AJ150" s="133">
        <f>'Annex 8'!AJ36</f>
        <v>330521225.34599996</v>
      </c>
      <c r="AK150" s="133">
        <f>'Annex 8'!AK36</f>
        <v>325922866.58</v>
      </c>
      <c r="AL150" s="133">
        <f>'Annex 8'!AL36</f>
        <v>319683243.13199997</v>
      </c>
      <c r="AM150" s="133">
        <f>'Annex 8'!AM36</f>
        <v>403065860.71999997</v>
      </c>
      <c r="AN150" s="133">
        <f>'Annex 8'!AN36</f>
        <v>404727181.65999997</v>
      </c>
      <c r="AO150" s="133">
        <f>'Annex 8'!AO36</f>
        <v>402039098.7333333</v>
      </c>
      <c r="AP150" s="133">
        <f>'Annex 8'!AP36</f>
        <v>399048852.78699994</v>
      </c>
      <c r="AQ150" s="133">
        <f>'Annex 8'!AQ36</f>
        <v>455512256.16400003</v>
      </c>
      <c r="AR150" s="133">
        <f>'Annex 8'!AR36</f>
        <v>456118504.13</v>
      </c>
      <c r="AS150" s="133">
        <f>'Annex 8'!AS36</f>
        <v>459618397.89333326</v>
      </c>
      <c r="AT150" s="133">
        <f>'Annex 8'!AT36</f>
        <v>457933670.30799997</v>
      </c>
      <c r="AU150" s="133">
        <f>'Annex 8'!AU36</f>
        <v>597191283.12</v>
      </c>
      <c r="AV150" s="133">
        <f>'Annex 8'!AV36</f>
        <v>569345041.416</v>
      </c>
      <c r="AW150" s="133">
        <f>'Annex 8'!AW36</f>
        <v>552209303.96</v>
      </c>
      <c r="AX150" s="133">
        <f>'Annex 8'!AX36</f>
        <v>539091157.87</v>
      </c>
      <c r="AY150" s="133">
        <f>'Annex 8'!AY36</f>
        <v>667965559.392</v>
      </c>
      <c r="AZ150" s="133">
        <f>'Annex 8'!AZ36</f>
        <v>668366071.484</v>
      </c>
      <c r="BA150" s="133">
        <f>'Annex 8'!BA36</f>
        <v>670402778.4293333</v>
      </c>
      <c r="BB150" s="133">
        <f>'Annex 8'!BB36</f>
        <v>672363095.6620001</v>
      </c>
      <c r="BC150" s="133">
        <f>'Annex 8'!BC36</f>
        <v>777069479.3199999</v>
      </c>
      <c r="BD150" s="133">
        <f>'Annex 8'!BD36</f>
        <v>779685437.18</v>
      </c>
      <c r="BE150" s="133">
        <f>'Annex 8'!BE36</f>
        <v>769974679.4826666</v>
      </c>
      <c r="BF150" s="133">
        <f>'Annex 8'!BF36</f>
        <v>767876544.766</v>
      </c>
      <c r="BG150" s="133">
        <f>'Annex 8'!BG36</f>
        <v>1036352176.4399999</v>
      </c>
      <c r="BH150" s="133">
        <f>'Annex 8'!BH36</f>
        <v>1031463545.196</v>
      </c>
      <c r="BI150" s="133">
        <f>'Annex 8'!BI36</f>
        <v>1022550676.5133333</v>
      </c>
      <c r="BJ150" s="133">
        <f>'Annex 8'!BJ36</f>
        <v>1008540161.7249999</v>
      </c>
    </row>
    <row r="151" spans="1:62" ht="12">
      <c r="A151" s="141" t="s">
        <v>575</v>
      </c>
      <c r="B151" s="173" t="s">
        <v>576</v>
      </c>
      <c r="C151" s="133">
        <f>'Annex 8'!C16</f>
        <v>3097163973.468</v>
      </c>
      <c r="D151" s="133">
        <f>'Annex 8'!D16</f>
        <v>3232018114.0940003</v>
      </c>
      <c r="E151" s="133">
        <f>'Annex 8'!E16</f>
        <v>3373814362.4666667</v>
      </c>
      <c r="F151" s="133">
        <f>'Annex 8'!F16</f>
        <v>3495265004.165</v>
      </c>
      <c r="G151" s="133">
        <f>'Annex 8'!G16</f>
        <v>3676565322.4080005</v>
      </c>
      <c r="H151" s="133">
        <f>'Annex 8'!H16</f>
        <v>3808865216.292001</v>
      </c>
      <c r="I151" s="133">
        <f>'Annex 8'!I16</f>
        <v>3919824958.0586667</v>
      </c>
      <c r="J151" s="133">
        <f>'Annex 8'!J16</f>
        <v>4017087420.786</v>
      </c>
      <c r="K151" s="133">
        <f>'Annex 8'!K16</f>
        <v>4207801411.8799996</v>
      </c>
      <c r="L151" s="133">
        <f>'Annex 8'!L16</f>
        <v>4403828268.752</v>
      </c>
      <c r="M151" s="133">
        <f>'Annex 8'!M16</f>
        <v>4596357166.665333</v>
      </c>
      <c r="N151" s="133">
        <f>'Annex 8'!N16</f>
        <v>4726459526.38</v>
      </c>
      <c r="O151" s="133">
        <f>'Annex 8'!O16</f>
        <v>5407986631.168</v>
      </c>
      <c r="P151" s="133">
        <f>'Annex 8'!P16</f>
        <v>5543302490.82</v>
      </c>
      <c r="Q151" s="133">
        <f>'Annex 8'!Q16</f>
        <v>5724952640.208</v>
      </c>
      <c r="R151" s="133">
        <f>'Annex 8'!R16</f>
        <v>5882143757.245999</v>
      </c>
      <c r="S151" s="133">
        <f>'Annex 8'!S16</f>
        <v>6164742144.128001</v>
      </c>
      <c r="T151" s="133">
        <f>'Annex 8'!T16</f>
        <v>6303582702.22</v>
      </c>
      <c r="U151" s="133">
        <f>'Annex 8'!U16</f>
        <v>6451631534.848001</v>
      </c>
      <c r="V151" s="133">
        <f>'Annex 8'!V16</f>
        <v>6564694703.839999</v>
      </c>
      <c r="W151" s="133">
        <f>'Annex 8'!W16</f>
        <v>6807372536.54</v>
      </c>
      <c r="X151" s="133">
        <f>'Annex 8'!X16</f>
        <v>6934849230.360001</v>
      </c>
      <c r="Y151" s="133">
        <f>'Annex 8'!Y16</f>
        <v>7209230267.408</v>
      </c>
      <c r="Z151" s="133">
        <f>'Annex 8'!Z16</f>
        <v>7258087813.956001</v>
      </c>
      <c r="AA151" s="133">
        <f>'Annex 8'!AA16</f>
        <v>7311226097.216</v>
      </c>
      <c r="AB151" s="133">
        <f>'Annex 8'!AB16</f>
        <v>7530723591.357999</v>
      </c>
      <c r="AC151" s="133">
        <f>'Annex 8'!AC16</f>
        <v>7702552782.086667</v>
      </c>
      <c r="AD151" s="133">
        <f>'Annex 8'!AD16</f>
        <v>7808864876.915</v>
      </c>
      <c r="AE151" s="133">
        <f>'Annex 8'!AE16</f>
        <v>8042519351.880001</v>
      </c>
      <c r="AF151" s="133">
        <f>'Annex 8'!AF16</f>
        <v>8195230925.816</v>
      </c>
      <c r="AG151" s="133">
        <f>'Annex 8'!AG16</f>
        <v>8313270531.045334</v>
      </c>
      <c r="AH151" s="133">
        <f>'Annex 8'!AH16</f>
        <v>8392561033.864001</v>
      </c>
      <c r="AI151" s="133">
        <f>'Annex 8'!AI16</f>
        <v>8830822100.204</v>
      </c>
      <c r="AJ151" s="133">
        <f>'Annex 8'!AJ16</f>
        <v>8974106185.902</v>
      </c>
      <c r="AK151" s="133">
        <f>'Annex 8'!AK16</f>
        <v>9117623617.937332</v>
      </c>
      <c r="AL151" s="133">
        <f>'Annex 8'!AL16</f>
        <v>9236542716.99</v>
      </c>
      <c r="AM151" s="133">
        <f>'Annex 8'!AM16</f>
        <v>9621939165.575998</v>
      </c>
      <c r="AN151" s="133">
        <f>'Annex 8'!AN16</f>
        <v>9794936085.738</v>
      </c>
      <c r="AO151" s="133">
        <f>'Annex 8'!AO16</f>
        <v>9993684291.212</v>
      </c>
      <c r="AP151" s="133">
        <f>'Annex 8'!AP16</f>
        <v>10126480126.845</v>
      </c>
      <c r="AQ151" s="133">
        <f>'Annex 8'!AQ16</f>
        <v>10613077741.128</v>
      </c>
      <c r="AR151" s="133">
        <f>'Annex 8'!AR16</f>
        <v>10771811815.436</v>
      </c>
      <c r="AS151" s="133">
        <f>'Annex 8'!AS16</f>
        <v>10982737943.603998</v>
      </c>
      <c r="AT151" s="133">
        <f>'Annex 8'!AT16</f>
        <v>11178054061.815</v>
      </c>
      <c r="AU151" s="133">
        <f>'Annex 8'!AU16</f>
        <v>11912050701.888</v>
      </c>
      <c r="AV151" s="133">
        <f>'Annex 8'!AV16</f>
        <v>12102599586.815998</v>
      </c>
      <c r="AW151" s="133">
        <f>'Annex 8'!AW16</f>
        <v>12304353542.088</v>
      </c>
      <c r="AX151" s="133">
        <f>'Annex 8'!AX16</f>
        <v>12452375853.366</v>
      </c>
      <c r="AY151" s="133">
        <f>'Annex 8'!AY16</f>
        <v>12958175639.088001</v>
      </c>
      <c r="AZ151" s="133">
        <f>'Annex 8'!AZ16</f>
        <v>13194849753.152002</v>
      </c>
      <c r="BA151" s="133">
        <f>'Annex 8'!BA16</f>
        <v>13430071895.345333</v>
      </c>
      <c r="BB151" s="133">
        <f>'Annex 8'!BB16</f>
        <v>13650679918.052998</v>
      </c>
      <c r="BC151" s="133">
        <f>'Annex 8'!BC16</f>
        <v>14689583461.720001</v>
      </c>
      <c r="BD151" s="133">
        <f>'Annex 8'!BD16</f>
        <v>15053188910.26</v>
      </c>
      <c r="BE151" s="133">
        <f>'Annex 8'!BE16</f>
        <v>15315533241.229336</v>
      </c>
      <c r="BF151" s="133">
        <f>'Annex 8'!BF16</f>
        <v>15526897526.147999</v>
      </c>
      <c r="BG151" s="133">
        <f>'Annex 8'!BG16</f>
        <v>17200296300.600002</v>
      </c>
      <c r="BH151" s="133">
        <f>'Annex 8'!BH16</f>
        <v>17699741427.06</v>
      </c>
      <c r="BI151" s="133">
        <f>'Annex 8'!BI16</f>
        <v>18174614955.896</v>
      </c>
      <c r="BJ151" s="133">
        <f>'Annex 8'!BJ16</f>
        <v>18568037913.474</v>
      </c>
    </row>
    <row r="152" spans="1:62" ht="12">
      <c r="A152" s="157" t="s">
        <v>577</v>
      </c>
      <c r="B152" s="42" t="s">
        <v>578</v>
      </c>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row>
    <row r="153" spans="1:62" ht="12">
      <c r="A153" s="164" t="s">
        <v>579</v>
      </c>
      <c r="B153" s="175" t="s">
        <v>580</v>
      </c>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18"/>
      <c r="AV153" s="172"/>
      <c r="AW153" s="172"/>
      <c r="AX153" s="172"/>
      <c r="AY153" s="172"/>
      <c r="AZ153" s="172"/>
      <c r="BA153" s="172"/>
      <c r="BB153" s="172"/>
      <c r="BC153" s="172"/>
      <c r="BD153" s="172"/>
      <c r="BE153" s="172"/>
      <c r="BF153" s="172"/>
      <c r="BG153" s="172"/>
      <c r="BH153" s="172"/>
      <c r="BI153" s="172"/>
      <c r="BJ153" s="172"/>
    </row>
    <row r="154" spans="1:62" ht="12">
      <c r="A154" s="164" t="s">
        <v>581</v>
      </c>
      <c r="B154" s="175" t="s">
        <v>582</v>
      </c>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18"/>
      <c r="AV154" s="172"/>
      <c r="AW154" s="172"/>
      <c r="AX154" s="172"/>
      <c r="AY154" s="172"/>
      <c r="AZ154" s="172"/>
      <c r="BA154" s="172"/>
      <c r="BB154" s="172"/>
      <c r="BC154" s="172"/>
      <c r="BD154" s="172"/>
      <c r="BE154" s="172"/>
      <c r="BF154" s="172"/>
      <c r="BG154" s="172"/>
      <c r="BH154" s="172"/>
      <c r="BI154" s="172"/>
      <c r="BJ154" s="172"/>
    </row>
    <row r="155" spans="1:62" ht="12">
      <c r="A155" s="157" t="s">
        <v>583</v>
      </c>
      <c r="B155" s="41" t="s">
        <v>584</v>
      </c>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row>
    <row r="156" spans="1:62" ht="12">
      <c r="A156" s="164" t="s">
        <v>585</v>
      </c>
      <c r="B156" s="176" t="s">
        <v>586</v>
      </c>
      <c r="C156" s="133">
        <v>23.02559513387</v>
      </c>
      <c r="D156" s="133">
        <v>5.86912235633787</v>
      </c>
      <c r="E156" s="133">
        <v>-7.71881309664184</v>
      </c>
      <c r="F156" s="133">
        <v>-11.0539845758355</v>
      </c>
      <c r="G156" s="133">
        <v>-12.9002993334365</v>
      </c>
      <c r="H156" s="133">
        <v>-9.66356224593053</v>
      </c>
      <c r="I156" s="133">
        <v>-8.73966136394029</v>
      </c>
      <c r="J156" s="133">
        <v>-7.46990415664426</v>
      </c>
      <c r="K156" s="133">
        <v>-4.38649611006758</v>
      </c>
      <c r="L156" s="133">
        <v>-3.46428029728501</v>
      </c>
      <c r="M156" s="133">
        <v>0.779632877460612</v>
      </c>
      <c r="N156" s="133">
        <v>2.76686683724054</v>
      </c>
      <c r="O156" s="133">
        <v>5.59088225652788</v>
      </c>
      <c r="P156" s="133">
        <v>6.9692652116164</v>
      </c>
      <c r="Q156" s="133">
        <v>7.59084223764384</v>
      </c>
      <c r="R156" s="133">
        <v>8.01959292200429</v>
      </c>
      <c r="S156" s="133">
        <v>3.57422769606597</v>
      </c>
      <c r="T156" s="133">
        <v>6.04460640522071</v>
      </c>
      <c r="U156" s="133">
        <v>8.01098698161549</v>
      </c>
      <c r="V156" s="133">
        <v>9.22438841699165</v>
      </c>
      <c r="W156" s="133">
        <v>14.3442574044059</v>
      </c>
      <c r="X156" s="133">
        <v>13.293519013376</v>
      </c>
      <c r="Y156" s="133">
        <v>12.3127041805298</v>
      </c>
      <c r="Z156" s="133">
        <v>12.0255342798216</v>
      </c>
      <c r="AA156" s="133">
        <v>17.9337703460782</v>
      </c>
      <c r="AB156" s="133">
        <v>19.2141394310306</v>
      </c>
      <c r="AC156" s="133">
        <v>17.4287804041561</v>
      </c>
      <c r="AD156" s="133">
        <v>15.2523280264344</v>
      </c>
      <c r="AE156" s="133">
        <v>7.91393120909827</v>
      </c>
      <c r="AF156" s="133">
        <v>3.29405302541415</v>
      </c>
      <c r="AG156" s="133">
        <v>5.00740078478119</v>
      </c>
      <c r="AH156" s="133">
        <v>10.4253422344906</v>
      </c>
      <c r="AI156" s="133">
        <v>12.6893541073754</v>
      </c>
      <c r="AJ156" s="133">
        <v>11.625750128462</v>
      </c>
      <c r="AK156" s="133">
        <v>8.52</v>
      </c>
      <c r="AL156" s="133">
        <v>1.51707576348872</v>
      </c>
      <c r="AM156" s="133">
        <v>-2.62396074246533</v>
      </c>
      <c r="AN156" s="133">
        <v>-1.30072806930407</v>
      </c>
      <c r="AO156" s="133">
        <v>-0.453261</v>
      </c>
      <c r="AP156" s="133">
        <v>0.33418</v>
      </c>
      <c r="AQ156" s="133">
        <v>1.94838</v>
      </c>
      <c r="AR156" s="133">
        <v>2.41362</v>
      </c>
      <c r="AS156" s="133">
        <v>1.73474</v>
      </c>
      <c r="AT156" s="133">
        <v>2.45615</v>
      </c>
      <c r="AU156" s="133">
        <v>5.91315</v>
      </c>
      <c r="AV156" s="133">
        <v>6.44319874323438</v>
      </c>
      <c r="AW156" s="133">
        <v>8.177209894460125</v>
      </c>
      <c r="AX156" s="133">
        <v>9.73715469453513</v>
      </c>
      <c r="AY156" s="133">
        <v>6.52996368962876</v>
      </c>
      <c r="AZ156" s="133">
        <v>6.36476507347262</v>
      </c>
      <c r="BA156" s="133">
        <v>6.65870160789154</v>
      </c>
      <c r="BB156" s="133">
        <v>7.57337407545621</v>
      </c>
      <c r="BC156" s="133">
        <v>56.7084222093929</v>
      </c>
      <c r="BD156" s="133">
        <v>62.2648638888282</v>
      </c>
      <c r="BE156" s="133">
        <v>64.4595508428081</v>
      </c>
      <c r="BF156" s="133">
        <v>66.0911629984785</v>
      </c>
      <c r="BG156" s="133">
        <v>20.7307491224012</v>
      </c>
      <c r="BH156" s="133">
        <v>23.5342358863183</v>
      </c>
      <c r="BI156" s="133"/>
      <c r="BJ156" s="133"/>
    </row>
    <row r="157" spans="1:62" ht="12">
      <c r="A157" s="164" t="s">
        <v>587</v>
      </c>
      <c r="B157" s="176" t="s">
        <v>588</v>
      </c>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72"/>
      <c r="AW157" s="172"/>
      <c r="AX157" s="172"/>
      <c r="AY157" s="172"/>
      <c r="AZ157" s="172"/>
      <c r="BA157" s="172"/>
      <c r="BB157" s="172"/>
      <c r="BC157" s="172"/>
      <c r="BD157" s="172"/>
      <c r="BE157" s="172"/>
      <c r="BF157" s="172"/>
      <c r="BG157" s="172"/>
      <c r="BH157" s="172"/>
      <c r="BI157" s="172"/>
      <c r="BJ157" s="172"/>
    </row>
    <row r="158" spans="1:62" ht="12">
      <c r="A158" s="136" t="s">
        <v>589</v>
      </c>
      <c r="B158" s="177" t="s">
        <v>590</v>
      </c>
      <c r="C158" s="130" t="s">
        <v>170</v>
      </c>
      <c r="D158" s="130">
        <v>13.9906477322017</v>
      </c>
      <c r="E158" s="130" t="s">
        <v>170</v>
      </c>
      <c r="F158" s="130">
        <v>16.7941533169422</v>
      </c>
      <c r="G158" s="130" t="s">
        <v>170</v>
      </c>
      <c r="H158" s="130">
        <v>21.0796090291865</v>
      </c>
      <c r="I158" s="130" t="s">
        <v>170</v>
      </c>
      <c r="J158" s="130">
        <v>18.9154893932581</v>
      </c>
      <c r="K158" s="130" t="s">
        <v>170</v>
      </c>
      <c r="L158" s="130">
        <v>17.0180858374945</v>
      </c>
      <c r="M158" s="130" t="s">
        <v>170</v>
      </c>
      <c r="N158" s="130">
        <v>16.32725927050372</v>
      </c>
      <c r="O158" s="130">
        <v>16.59758050022093</v>
      </c>
      <c r="P158" s="130">
        <v>16.571137180393297</v>
      </c>
      <c r="Q158" s="130">
        <v>16.02573459950759</v>
      </c>
      <c r="R158" s="130">
        <v>17.53001610321287</v>
      </c>
      <c r="S158" s="130">
        <v>17.49130528432203</v>
      </c>
      <c r="T158" s="130">
        <v>17.179239500073788</v>
      </c>
      <c r="U158" s="130">
        <v>16.350094563502797</v>
      </c>
      <c r="V158" s="130">
        <v>16.033448084232816</v>
      </c>
      <c r="W158" s="130">
        <v>16.02763469217175</v>
      </c>
      <c r="X158" s="130">
        <v>15.288142492320405</v>
      </c>
      <c r="Y158" s="130">
        <v>13.968979112614493</v>
      </c>
      <c r="Z158" s="130">
        <v>13.803893474871595</v>
      </c>
      <c r="AA158" s="130">
        <v>14.085386000103965</v>
      </c>
      <c r="AB158" s="130">
        <v>13.844794121748901</v>
      </c>
      <c r="AC158" s="130">
        <v>13.897804854038364</v>
      </c>
      <c r="AD158" s="130">
        <v>11.610752686021465</v>
      </c>
      <c r="AE158" s="130">
        <v>11.582888816679272</v>
      </c>
      <c r="AF158" s="130">
        <v>10.097212728338869</v>
      </c>
      <c r="AG158" s="130">
        <v>9.204522984849238</v>
      </c>
      <c r="AH158" s="130">
        <v>8.62209893143592</v>
      </c>
      <c r="AI158" s="130">
        <v>8.419735101736105</v>
      </c>
      <c r="AJ158" s="130">
        <v>8.64740932794052</v>
      </c>
      <c r="AK158" s="130">
        <v>8.408467181583559</v>
      </c>
      <c r="AL158" s="130">
        <v>8.005736253534664</v>
      </c>
      <c r="AM158" s="130">
        <v>8.032205021429382</v>
      </c>
      <c r="AN158" s="130">
        <v>8.078573985319752</v>
      </c>
      <c r="AO158" s="130">
        <v>9.311167885388496</v>
      </c>
      <c r="AP158" s="130">
        <v>9.840505762523161</v>
      </c>
      <c r="AQ158" s="130">
        <v>10.1928351774938</v>
      </c>
      <c r="AR158" s="130">
        <v>10.4620732493868</v>
      </c>
      <c r="AS158" s="130">
        <v>10.545751241990683</v>
      </c>
      <c r="AT158" s="138">
        <v>10.8183614035039</v>
      </c>
      <c r="AU158" s="138">
        <v>11.83402123233</v>
      </c>
      <c r="AV158" s="138">
        <v>12.2518267449112</v>
      </c>
      <c r="AW158" s="138">
        <v>12.637646793427901</v>
      </c>
      <c r="AX158" s="138">
        <v>13.1167932104864</v>
      </c>
      <c r="AY158" s="138">
        <v>13.19992405424643</v>
      </c>
      <c r="AZ158" s="138">
        <v>13.81327826062114</v>
      </c>
      <c r="BA158" s="138">
        <v>14.619109052986643</v>
      </c>
      <c r="BB158" s="138">
        <v>15.892517892445426</v>
      </c>
      <c r="BC158" s="138">
        <v>15.875589718335142</v>
      </c>
      <c r="BD158" s="138">
        <v>16.529540312222675</v>
      </c>
      <c r="BE158" s="138">
        <v>16.920826235350802</v>
      </c>
      <c r="BF158" s="138">
        <v>17.060134632309637</v>
      </c>
      <c r="BG158" s="138">
        <v>19.081174475809547</v>
      </c>
      <c r="BH158" s="138">
        <v>19.886869255127234</v>
      </c>
      <c r="BI158" s="138" t="s">
        <v>170</v>
      </c>
      <c r="BJ158" s="138" t="s">
        <v>170</v>
      </c>
    </row>
    <row r="159" spans="1:62" ht="12">
      <c r="A159" s="139" t="s">
        <v>591</v>
      </c>
      <c r="B159" s="171" t="s">
        <v>592</v>
      </c>
      <c r="C159" s="133"/>
      <c r="D159" s="133">
        <v>1250265301</v>
      </c>
      <c r="E159" s="133"/>
      <c r="F159" s="133">
        <v>1552542698</v>
      </c>
      <c r="G159" s="133"/>
      <c r="H159" s="133">
        <v>1602204582</v>
      </c>
      <c r="I159" s="133"/>
      <c r="J159" s="133">
        <v>1345740806</v>
      </c>
      <c r="K159" s="133"/>
      <c r="L159" s="133">
        <v>1219046383</v>
      </c>
      <c r="M159" s="133"/>
      <c r="N159" s="133">
        <v>1211683070</v>
      </c>
      <c r="O159" s="133">
        <v>1242482683</v>
      </c>
      <c r="P159" s="133">
        <v>1272638146</v>
      </c>
      <c r="Q159" s="133">
        <v>1287588744</v>
      </c>
      <c r="R159" s="133">
        <v>1469436706</v>
      </c>
      <c r="S159" s="133">
        <v>1490969395</v>
      </c>
      <c r="T159" s="133">
        <v>1526836022</v>
      </c>
      <c r="U159" s="133">
        <v>1491237300</v>
      </c>
      <c r="V159" s="133">
        <v>1538620028</v>
      </c>
      <c r="W159" s="133">
        <v>1559684038</v>
      </c>
      <c r="X159" s="133">
        <v>1559645024</v>
      </c>
      <c r="Y159" s="133">
        <v>1481521584</v>
      </c>
      <c r="Z159" s="133">
        <v>1513851104</v>
      </c>
      <c r="AA159" s="133">
        <v>1666869790</v>
      </c>
      <c r="AB159" s="133">
        <v>1643246474</v>
      </c>
      <c r="AC159" s="133">
        <v>1649257350</v>
      </c>
      <c r="AD159" s="133">
        <v>1393147963</v>
      </c>
      <c r="AE159" s="133">
        <v>1388923168</v>
      </c>
      <c r="AF159" s="133">
        <v>1262549533</v>
      </c>
      <c r="AG159" s="133">
        <v>1320856851</v>
      </c>
      <c r="AH159" s="133">
        <v>1341056464</v>
      </c>
      <c r="AI159" s="133">
        <v>1315099771</v>
      </c>
      <c r="AJ159" s="133">
        <v>1324394422</v>
      </c>
      <c r="AK159" s="133">
        <v>1302491635</v>
      </c>
      <c r="AL159" s="133">
        <v>1241754781</v>
      </c>
      <c r="AM159" s="133">
        <v>1224754745</v>
      </c>
      <c r="AN159" s="133">
        <v>1254867683</v>
      </c>
      <c r="AO159" s="133">
        <v>1294527005</v>
      </c>
      <c r="AP159" s="133">
        <v>1337375062</v>
      </c>
      <c r="AQ159" s="133">
        <v>1356287968</v>
      </c>
      <c r="AR159" s="133">
        <v>1410510730</v>
      </c>
      <c r="AS159" s="133">
        <v>1391411231</v>
      </c>
      <c r="AT159" s="133">
        <v>1488717298</v>
      </c>
      <c r="AU159" s="133">
        <v>1543263788</v>
      </c>
      <c r="AV159" s="133">
        <v>1671996799</v>
      </c>
      <c r="AW159" s="133">
        <v>1801700015</v>
      </c>
      <c r="AX159" s="133">
        <v>1933811845</v>
      </c>
      <c r="AY159" s="133">
        <v>2013834613</v>
      </c>
      <c r="AZ159" s="133">
        <v>2070334822</v>
      </c>
      <c r="BA159" s="133">
        <v>2237659724</v>
      </c>
      <c r="BB159" s="133">
        <v>2509765916</v>
      </c>
      <c r="BC159" s="133">
        <v>2507185805</v>
      </c>
      <c r="BD159" s="133">
        <v>2771080840</v>
      </c>
      <c r="BE159" s="133">
        <v>3060105760</v>
      </c>
      <c r="BF159" s="133">
        <v>3446207776.18719</v>
      </c>
      <c r="BG159" s="133">
        <v>3901679228.91165</v>
      </c>
      <c r="BH159" s="133">
        <v>4237016024.76583</v>
      </c>
      <c r="BI159" s="133"/>
      <c r="BJ159" s="133"/>
    </row>
    <row r="160" spans="1:62" ht="12">
      <c r="A160" s="141" t="s">
        <v>593</v>
      </c>
      <c r="B160" s="173" t="s">
        <v>359</v>
      </c>
      <c r="C160" s="133">
        <v>8861484891</v>
      </c>
      <c r="D160" s="133">
        <v>8936436146</v>
      </c>
      <c r="E160" s="133">
        <v>9094005787</v>
      </c>
      <c r="F160" s="133">
        <v>9244542840</v>
      </c>
      <c r="G160" s="133">
        <v>7626821507</v>
      </c>
      <c r="H160" s="133">
        <v>7600731967</v>
      </c>
      <c r="I160" s="133">
        <v>7542958047</v>
      </c>
      <c r="J160" s="133">
        <v>7114491082</v>
      </c>
      <c r="K160" s="133">
        <v>7196076588</v>
      </c>
      <c r="L160" s="133">
        <v>7163240300</v>
      </c>
      <c r="M160" s="133">
        <v>7332877533</v>
      </c>
      <c r="N160" s="133">
        <v>7421227592</v>
      </c>
      <c r="O160" s="133">
        <v>7485926536</v>
      </c>
      <c r="P160" s="133">
        <v>7679847992</v>
      </c>
      <c r="Q160" s="133">
        <v>8034506849</v>
      </c>
      <c r="R160" s="133">
        <v>8382403629</v>
      </c>
      <c r="S160" s="133">
        <v>8524060216</v>
      </c>
      <c r="T160" s="133">
        <v>8887681099</v>
      </c>
      <c r="U160" s="133">
        <v>9120664680</v>
      </c>
      <c r="V160" s="133">
        <v>9596314030</v>
      </c>
      <c r="W160" s="133">
        <v>9731217787</v>
      </c>
      <c r="X160" s="133">
        <v>10201664622</v>
      </c>
      <c r="Y160" s="133">
        <v>10605797117</v>
      </c>
      <c r="Z160" s="133">
        <v>10966841397</v>
      </c>
      <c r="AA160" s="133">
        <v>11834036994</v>
      </c>
      <c r="AB160" s="133">
        <v>11869056770</v>
      </c>
      <c r="AC160" s="133">
        <v>11867034883</v>
      </c>
      <c r="AD160" s="133">
        <v>11998773901</v>
      </c>
      <c r="AE160" s="133">
        <v>11991163776</v>
      </c>
      <c r="AF160" s="133">
        <v>12503941107</v>
      </c>
      <c r="AG160" s="133">
        <v>14350084770</v>
      </c>
      <c r="AH160" s="133">
        <v>15553712323</v>
      </c>
      <c r="AI160" s="133">
        <v>15619253517</v>
      </c>
      <c r="AJ160" s="133">
        <v>15315505162</v>
      </c>
      <c r="AK160" s="133">
        <v>15490238671</v>
      </c>
      <c r="AL160" s="133">
        <v>15510813018</v>
      </c>
      <c r="AM160" s="133">
        <v>15248051335</v>
      </c>
      <c r="AN160" s="133">
        <v>15533282053</v>
      </c>
      <c r="AO160" s="133">
        <v>13902949887</v>
      </c>
      <c r="AP160" s="133">
        <v>13590511446</v>
      </c>
      <c r="AQ160" s="133">
        <v>13306287646</v>
      </c>
      <c r="AR160" s="133">
        <v>13482133955.4536</v>
      </c>
      <c r="AS160" s="133">
        <v>13194045631</v>
      </c>
      <c r="AT160" s="133">
        <v>13761029252</v>
      </c>
      <c r="AU160" s="133">
        <v>13040907716</v>
      </c>
      <c r="AV160" s="133">
        <v>13642494073</v>
      </c>
      <c r="AW160" s="133">
        <v>14252081881</v>
      </c>
      <c r="AX160" s="133">
        <v>14738200007</v>
      </c>
      <c r="AY160" s="133">
        <v>15256410603</v>
      </c>
      <c r="AZ160" s="133">
        <v>14988004896</v>
      </c>
      <c r="BA160" s="133">
        <v>15306402845</v>
      </c>
      <c r="BB160" s="133">
        <v>15792122639</v>
      </c>
      <c r="BC160" s="133">
        <v>15792709748</v>
      </c>
      <c r="BD160" s="133">
        <v>16764415632</v>
      </c>
      <c r="BE160" s="133">
        <v>18084848325</v>
      </c>
      <c r="BF160" s="133">
        <v>20200355099.5461</v>
      </c>
      <c r="BG160" s="133">
        <v>20447793891.608</v>
      </c>
      <c r="BH160" s="133">
        <v>21305596021.2211</v>
      </c>
      <c r="BI160" s="133"/>
      <c r="BJ160" s="133"/>
    </row>
    <row r="161" spans="1:62" ht="12">
      <c r="A161" s="136" t="s">
        <v>594</v>
      </c>
      <c r="B161" s="177" t="s">
        <v>595</v>
      </c>
      <c r="C161" s="130" t="s">
        <v>170</v>
      </c>
      <c r="D161" s="130">
        <v>7.19134336664682</v>
      </c>
      <c r="E161" s="130" t="s">
        <v>170</v>
      </c>
      <c r="F161" s="130">
        <v>9.55070229302978</v>
      </c>
      <c r="G161" s="130" t="s">
        <v>170</v>
      </c>
      <c r="H161" s="130">
        <v>12.4878854578875</v>
      </c>
      <c r="I161" s="130" t="s">
        <v>170</v>
      </c>
      <c r="J161" s="130">
        <v>8.67710825531681</v>
      </c>
      <c r="K161" s="130" t="s">
        <v>170</v>
      </c>
      <c r="L161" s="130">
        <v>8.31458252210246</v>
      </c>
      <c r="M161" s="130" t="s">
        <v>170</v>
      </c>
      <c r="N161" s="130">
        <v>7.05177241247987</v>
      </c>
      <c r="O161" s="130">
        <v>8.24155945203361</v>
      </c>
      <c r="P161" s="130">
        <v>8.60823346619176</v>
      </c>
      <c r="Q161" s="130">
        <v>8.56382273276223</v>
      </c>
      <c r="R161" s="130">
        <v>8.31211419585531</v>
      </c>
      <c r="S161" s="130">
        <v>9.03853165600397</v>
      </c>
      <c r="T161" s="130">
        <v>7.02235262548094</v>
      </c>
      <c r="U161" s="130">
        <v>7.73128543521896</v>
      </c>
      <c r="V161" s="130">
        <v>7.2496409644902</v>
      </c>
      <c r="W161" s="130">
        <v>6.95599732547636</v>
      </c>
      <c r="X161" s="130">
        <v>6.77506523307467</v>
      </c>
      <c r="Y161" s="130">
        <v>6.83108631069998</v>
      </c>
      <c r="Z161" s="130">
        <v>9.92953132611078</v>
      </c>
      <c r="AA161" s="130">
        <v>9.48843738252049</v>
      </c>
      <c r="AB161" s="130">
        <v>9.5145976877824</v>
      </c>
      <c r="AC161" s="130">
        <v>9.327068234927</v>
      </c>
      <c r="AD161" s="130">
        <v>10.7751705021481</v>
      </c>
      <c r="AE161" s="130">
        <v>10.9791683742574</v>
      </c>
      <c r="AF161" s="130">
        <v>5.65738457136513</v>
      </c>
      <c r="AG161" s="130">
        <v>5.71776389582959</v>
      </c>
      <c r="AH161" s="130">
        <v>5.93722820522042</v>
      </c>
      <c r="AI161" s="130">
        <v>5.7432076508884</v>
      </c>
      <c r="AJ161" s="130">
        <v>5.6802819482475</v>
      </c>
      <c r="AK161" s="130">
        <v>5.7418019172624</v>
      </c>
      <c r="AL161" s="130">
        <v>5.61428988918523</v>
      </c>
      <c r="AM161" s="130">
        <v>5.62329759496445</v>
      </c>
      <c r="AN161" s="130">
        <v>5.41979539241938</v>
      </c>
      <c r="AO161" s="130">
        <v>5.93257759471057</v>
      </c>
      <c r="AP161" s="130">
        <v>5.883663842800754</v>
      </c>
      <c r="AQ161" s="130">
        <v>5.79384193781316</v>
      </c>
      <c r="AR161" s="130">
        <v>5.24325115991045</v>
      </c>
      <c r="AS161" s="130">
        <v>6.134600066095527</v>
      </c>
      <c r="AT161" s="138">
        <v>5.96027742658603</v>
      </c>
      <c r="AU161" s="138">
        <v>5.85330804897477</v>
      </c>
      <c r="AV161" s="138">
        <v>5.71373823642349</v>
      </c>
      <c r="AW161" s="138">
        <v>5.46736049913748</v>
      </c>
      <c r="AX161" s="138">
        <v>5.20100781211294</v>
      </c>
      <c r="AY161" s="138">
        <v>4.897243214292375</v>
      </c>
      <c r="AZ161" s="138">
        <v>4.855416628494808</v>
      </c>
      <c r="BA161" s="138">
        <v>4.822802787012366</v>
      </c>
      <c r="BB161" s="138">
        <v>4.137285689426313</v>
      </c>
      <c r="BC161" s="138">
        <v>4.156842337225484</v>
      </c>
      <c r="BD161" s="138">
        <v>3.900714062181634</v>
      </c>
      <c r="BE161" s="138">
        <v>3.5644771159561275</v>
      </c>
      <c r="BF161" s="138">
        <v>1.9777615068839411</v>
      </c>
      <c r="BG161" s="138">
        <v>2.0811745405049398</v>
      </c>
      <c r="BH161" s="138">
        <v>1.9832054443195204</v>
      </c>
      <c r="BI161" s="138" t="s">
        <v>170</v>
      </c>
      <c r="BJ161" s="138" t="s">
        <v>170</v>
      </c>
    </row>
    <row r="162" spans="1:62" ht="12">
      <c r="A162" s="139" t="s">
        <v>596</v>
      </c>
      <c r="B162" s="171" t="s">
        <v>597</v>
      </c>
      <c r="C162" s="133"/>
      <c r="D162" s="133">
        <v>642649808</v>
      </c>
      <c r="E162" s="133"/>
      <c r="F162" s="133">
        <v>882918765</v>
      </c>
      <c r="G162" s="133"/>
      <c r="H162" s="133">
        <v>949170702</v>
      </c>
      <c r="I162" s="133"/>
      <c r="J162" s="133">
        <v>617332093</v>
      </c>
      <c r="K162" s="133"/>
      <c r="L162" s="133">
        <v>595593526</v>
      </c>
      <c r="M162" s="133"/>
      <c r="N162" s="133">
        <v>523328080</v>
      </c>
      <c r="O162" s="133">
        <v>616957086</v>
      </c>
      <c r="P162" s="133">
        <v>661099245</v>
      </c>
      <c r="Q162" s="133">
        <v>688060924</v>
      </c>
      <c r="R162" s="133">
        <v>696754962</v>
      </c>
      <c r="S162" s="133">
        <v>770449881</v>
      </c>
      <c r="T162" s="133">
        <v>624124307</v>
      </c>
      <c r="U162" s="133">
        <v>705144620</v>
      </c>
      <c r="V162" s="133">
        <v>695698313</v>
      </c>
      <c r="W162" s="133">
        <v>676903249</v>
      </c>
      <c r="X162" s="133">
        <v>691169433</v>
      </c>
      <c r="Y162" s="133">
        <v>724491155</v>
      </c>
      <c r="Z162" s="133">
        <v>1088955952</v>
      </c>
      <c r="AA162" s="133">
        <v>1122865190</v>
      </c>
      <c r="AB162" s="133">
        <v>1129293001</v>
      </c>
      <c r="AC162" s="133">
        <v>1106846441</v>
      </c>
      <c r="AD162" s="133">
        <v>1292888346</v>
      </c>
      <c r="AE162" s="133">
        <v>1316530061</v>
      </c>
      <c r="AF162" s="133">
        <v>707396035</v>
      </c>
      <c r="AG162" s="133">
        <v>820503966</v>
      </c>
      <c r="AH162" s="133">
        <v>923459395</v>
      </c>
      <c r="AI162" s="133">
        <v>897046163</v>
      </c>
      <c r="AJ162" s="133">
        <v>869963875</v>
      </c>
      <c r="AK162" s="133">
        <v>889418821</v>
      </c>
      <c r="AL162" s="133">
        <v>870822007</v>
      </c>
      <c r="AM162" s="133">
        <v>857443304</v>
      </c>
      <c r="AN162" s="133">
        <v>841872105</v>
      </c>
      <c r="AO162" s="133">
        <v>824803290</v>
      </c>
      <c r="AP162" s="133">
        <v>799620008</v>
      </c>
      <c r="AQ162" s="133">
        <v>770945274</v>
      </c>
      <c r="AR162" s="133">
        <v>706902145</v>
      </c>
      <c r="AS162" s="133">
        <v>809401932</v>
      </c>
      <c r="AT162" s="133">
        <v>820195201</v>
      </c>
      <c r="AU162" s="133">
        <v>763324501</v>
      </c>
      <c r="AV162" s="133">
        <v>779749195</v>
      </c>
      <c r="AW162" s="133">
        <v>779460263</v>
      </c>
      <c r="AX162" s="133">
        <v>766785780</v>
      </c>
      <c r="AY162" s="133">
        <v>747143533</v>
      </c>
      <c r="AZ162" s="133">
        <v>727730082</v>
      </c>
      <c r="BA162" s="133">
        <v>738197623</v>
      </c>
      <c r="BB162" s="133">
        <v>653365230</v>
      </c>
      <c r="BC162" s="133">
        <v>656478045</v>
      </c>
      <c r="BD162" s="133">
        <v>653931918</v>
      </c>
      <c r="BE162" s="133">
        <v>644630280</v>
      </c>
      <c r="BF162" s="133">
        <v>399514847.41269</v>
      </c>
      <c r="BG162" s="133">
        <v>425554280.56707</v>
      </c>
      <c r="BH162" s="133">
        <v>422533740.23758</v>
      </c>
      <c r="BI162" s="133"/>
      <c r="BJ162" s="133"/>
    </row>
    <row r="163" spans="1:62" ht="12">
      <c r="A163" s="141" t="s">
        <v>598</v>
      </c>
      <c r="B163" s="178" t="s">
        <v>359</v>
      </c>
      <c r="C163" s="133">
        <v>8861484891</v>
      </c>
      <c r="D163" s="133">
        <v>8936436146</v>
      </c>
      <c r="E163" s="133">
        <v>9094005787</v>
      </c>
      <c r="F163" s="133">
        <v>9244542840</v>
      </c>
      <c r="G163" s="133">
        <v>7626821507</v>
      </c>
      <c r="H163" s="133">
        <v>7600731967</v>
      </c>
      <c r="I163" s="133">
        <v>7542958047</v>
      </c>
      <c r="J163" s="133">
        <v>7114491082</v>
      </c>
      <c r="K163" s="133">
        <v>7196076588</v>
      </c>
      <c r="L163" s="133">
        <v>7163240300</v>
      </c>
      <c r="M163" s="133">
        <v>7332877533</v>
      </c>
      <c r="N163" s="133">
        <v>7421227592</v>
      </c>
      <c r="O163" s="133">
        <v>7485926536</v>
      </c>
      <c r="P163" s="133">
        <v>7679847992</v>
      </c>
      <c r="Q163" s="133">
        <v>8034506849</v>
      </c>
      <c r="R163" s="133">
        <v>8382403629</v>
      </c>
      <c r="S163" s="133">
        <v>8524060216</v>
      </c>
      <c r="T163" s="133">
        <v>8887681099</v>
      </c>
      <c r="U163" s="133">
        <v>9120664680</v>
      </c>
      <c r="V163" s="133">
        <v>9596314030</v>
      </c>
      <c r="W163" s="133">
        <v>9731217787</v>
      </c>
      <c r="X163" s="133">
        <v>10201664622</v>
      </c>
      <c r="Y163" s="133">
        <v>10605797117</v>
      </c>
      <c r="Z163" s="133">
        <v>10966841397</v>
      </c>
      <c r="AA163" s="133">
        <v>11834036994</v>
      </c>
      <c r="AB163" s="133">
        <v>11869056770</v>
      </c>
      <c r="AC163" s="133">
        <v>11867034883</v>
      </c>
      <c r="AD163" s="133">
        <v>11998773901</v>
      </c>
      <c r="AE163" s="133">
        <v>11991163776</v>
      </c>
      <c r="AF163" s="133">
        <v>12503941107</v>
      </c>
      <c r="AG163" s="133">
        <v>14350084770</v>
      </c>
      <c r="AH163" s="133">
        <v>15553712323</v>
      </c>
      <c r="AI163" s="133">
        <v>15619253517</v>
      </c>
      <c r="AJ163" s="133">
        <v>15315505162</v>
      </c>
      <c r="AK163" s="133">
        <v>15490238671</v>
      </c>
      <c r="AL163" s="133">
        <v>15510813018</v>
      </c>
      <c r="AM163" s="133">
        <v>15248051335</v>
      </c>
      <c r="AN163" s="133">
        <v>15533282053</v>
      </c>
      <c r="AO163" s="133">
        <v>13902949887</v>
      </c>
      <c r="AP163" s="133">
        <v>13590511446</v>
      </c>
      <c r="AQ163" s="133">
        <v>13306287646</v>
      </c>
      <c r="AR163" s="133">
        <v>13482133955.4536</v>
      </c>
      <c r="AS163" s="133">
        <v>13194045631</v>
      </c>
      <c r="AT163" s="133">
        <v>13761029252</v>
      </c>
      <c r="AU163" s="133">
        <v>13040907716</v>
      </c>
      <c r="AV163" s="133">
        <v>13642494073</v>
      </c>
      <c r="AW163" s="133">
        <v>14252081881</v>
      </c>
      <c r="AX163" s="133">
        <v>14738200007</v>
      </c>
      <c r="AY163" s="133">
        <v>15256410603</v>
      </c>
      <c r="AZ163" s="133">
        <v>14988004896</v>
      </c>
      <c r="BA163" s="133">
        <v>15306402845</v>
      </c>
      <c r="BB163" s="133">
        <v>15792122639</v>
      </c>
      <c r="BC163" s="133">
        <v>15792709748</v>
      </c>
      <c r="BD163" s="133">
        <v>16764415632</v>
      </c>
      <c r="BE163" s="133">
        <v>18084848325</v>
      </c>
      <c r="BF163" s="133">
        <v>20200355099.5461</v>
      </c>
      <c r="BG163" s="133">
        <v>20447793891.608</v>
      </c>
      <c r="BH163" s="133">
        <v>21305596021.2211</v>
      </c>
      <c r="BI163" s="133"/>
      <c r="BJ163" s="133"/>
    </row>
    <row r="164" ht="10.5">
      <c r="B164" s="180"/>
    </row>
    <row r="165" ht="10.5">
      <c r="B165" s="185"/>
    </row>
    <row r="166" ht="10.5">
      <c r="B166" s="185"/>
    </row>
    <row r="168" spans="1:2" ht="39.75" customHeight="1">
      <c r="A168" s="207" t="s">
        <v>655</v>
      </c>
      <c r="B168" s="207"/>
    </row>
  </sheetData>
  <sheetProtection/>
  <mergeCells count="4">
    <mergeCell ref="D9:D10"/>
    <mergeCell ref="C9:C10"/>
    <mergeCell ref="B1:B4"/>
    <mergeCell ref="A168:B168"/>
  </mergeCells>
  <conditionalFormatting sqref="AO55:AP55">
    <cfRule type="cellIs" priority="495" dxfId="566" operator="equal" stopIfTrue="1">
      <formula>"Error"</formula>
    </cfRule>
    <cfRule type="cellIs" priority="496" dxfId="567" operator="equal" stopIfTrue="1">
      <formula>"?"</formula>
    </cfRule>
  </conditionalFormatting>
  <conditionalFormatting sqref="AO58:AP58">
    <cfRule type="cellIs" priority="493" dxfId="566" operator="equal" stopIfTrue="1">
      <formula>"Error"</formula>
    </cfRule>
    <cfRule type="cellIs" priority="494" dxfId="567" operator="equal" stopIfTrue="1">
      <formula>"?"</formula>
    </cfRule>
  </conditionalFormatting>
  <conditionalFormatting sqref="AO61:AP61">
    <cfRule type="cellIs" priority="491" dxfId="566" operator="equal" stopIfTrue="1">
      <formula>"Error"</formula>
    </cfRule>
    <cfRule type="cellIs" priority="492" dxfId="567" operator="equal" stopIfTrue="1">
      <formula>"?"</formula>
    </cfRule>
  </conditionalFormatting>
  <conditionalFormatting sqref="AO69:AP69">
    <cfRule type="cellIs" priority="487" dxfId="566" operator="equal" stopIfTrue="1">
      <formula>"Error"</formula>
    </cfRule>
    <cfRule type="cellIs" priority="488" dxfId="567" operator="equal" stopIfTrue="1">
      <formula>"?"</formula>
    </cfRule>
  </conditionalFormatting>
  <conditionalFormatting sqref="AO115:AP115">
    <cfRule type="cellIs" priority="473" dxfId="566" operator="equal" stopIfTrue="1">
      <formula>"Error"</formula>
    </cfRule>
    <cfRule type="cellIs" priority="474" dxfId="567" operator="equal" stopIfTrue="1">
      <formula>"?"</formula>
    </cfRule>
  </conditionalFormatting>
  <conditionalFormatting sqref="AO118:AP118">
    <cfRule type="cellIs" priority="471" dxfId="566" operator="equal" stopIfTrue="1">
      <formula>"Error"</formula>
    </cfRule>
    <cfRule type="cellIs" priority="472" dxfId="567" operator="equal" stopIfTrue="1">
      <formula>"?"</formula>
    </cfRule>
  </conditionalFormatting>
  <conditionalFormatting sqref="AO121:AP121">
    <cfRule type="cellIs" priority="469" dxfId="566" operator="equal" stopIfTrue="1">
      <formula>"Error"</formula>
    </cfRule>
    <cfRule type="cellIs" priority="470" dxfId="567" operator="equal" stopIfTrue="1">
      <formula>"?"</formula>
    </cfRule>
  </conditionalFormatting>
  <conditionalFormatting sqref="AO125:AP125">
    <cfRule type="cellIs" priority="467" dxfId="566" operator="equal" stopIfTrue="1">
      <formula>"Error"</formula>
    </cfRule>
    <cfRule type="cellIs" priority="468" dxfId="567" operator="equal" stopIfTrue="1">
      <formula>"?"</formula>
    </cfRule>
  </conditionalFormatting>
  <conditionalFormatting sqref="AO128:AP128">
    <cfRule type="cellIs" priority="465" dxfId="566" operator="equal" stopIfTrue="1">
      <formula>"Error"</formula>
    </cfRule>
    <cfRule type="cellIs" priority="466" dxfId="567" operator="equal" stopIfTrue="1">
      <formula>"?"</formula>
    </cfRule>
  </conditionalFormatting>
  <conditionalFormatting sqref="AO132:AP132">
    <cfRule type="cellIs" priority="463" dxfId="566" operator="equal" stopIfTrue="1">
      <formula>"Error"</formula>
    </cfRule>
    <cfRule type="cellIs" priority="464" dxfId="567" operator="equal" stopIfTrue="1">
      <formula>"?"</formula>
    </cfRule>
  </conditionalFormatting>
  <conditionalFormatting sqref="AO135:AP135">
    <cfRule type="cellIs" priority="461" dxfId="566" operator="equal" stopIfTrue="1">
      <formula>"Error"</formula>
    </cfRule>
    <cfRule type="cellIs" priority="462" dxfId="567" operator="equal" stopIfTrue="1">
      <formula>"?"</formula>
    </cfRule>
  </conditionalFormatting>
  <conditionalFormatting sqref="AO138:AP138">
    <cfRule type="cellIs" priority="459" dxfId="566" operator="equal" stopIfTrue="1">
      <formula>"Error"</formula>
    </cfRule>
    <cfRule type="cellIs" priority="460" dxfId="567" operator="equal" stopIfTrue="1">
      <formula>"?"</formula>
    </cfRule>
  </conditionalFormatting>
  <conditionalFormatting sqref="AO141:AP141">
    <cfRule type="cellIs" priority="457" dxfId="566" operator="equal" stopIfTrue="1">
      <formula>"Error"</formula>
    </cfRule>
    <cfRule type="cellIs" priority="458" dxfId="567" operator="equal" stopIfTrue="1">
      <formula>"?"</formula>
    </cfRule>
  </conditionalFormatting>
  <conditionalFormatting sqref="AO146:AP146">
    <cfRule type="cellIs" priority="455" dxfId="566" operator="equal" stopIfTrue="1">
      <formula>"Error"</formula>
    </cfRule>
    <cfRule type="cellIs" priority="456" dxfId="567" operator="equal" stopIfTrue="1">
      <formula>"?"</formula>
    </cfRule>
  </conditionalFormatting>
  <conditionalFormatting sqref="AO158:AP158">
    <cfRule type="cellIs" priority="451" dxfId="566" operator="equal" stopIfTrue="1">
      <formula>"Error"</formula>
    </cfRule>
    <cfRule type="cellIs" priority="452" dxfId="567" operator="equal" stopIfTrue="1">
      <formula>"?"</formula>
    </cfRule>
  </conditionalFormatting>
  <conditionalFormatting sqref="AO161:AP161">
    <cfRule type="cellIs" priority="449" dxfId="566" operator="equal" stopIfTrue="1">
      <formula>"Error"</formula>
    </cfRule>
    <cfRule type="cellIs" priority="450" dxfId="567" operator="equal" stopIfTrue="1">
      <formula>"?"</formula>
    </cfRule>
  </conditionalFormatting>
  <conditionalFormatting sqref="AO24:AP24">
    <cfRule type="cellIs" priority="445" dxfId="566" operator="equal" stopIfTrue="1">
      <formula>"Error"</formula>
    </cfRule>
    <cfRule type="cellIs" priority="446" dxfId="567" operator="equal" stopIfTrue="1">
      <formula>"?"</formula>
    </cfRule>
  </conditionalFormatting>
  <conditionalFormatting sqref="C61 C64 C69 C72 C98 C101 C104 C107 C112 C115 C118 C121 C125 C128 C132 C135 C138 C141 C146 C158 C41 C33 C35 C37 C39 C43 C46 C49 C52 C55 C58 C161 C18 C21 C24 C29 C31">
    <cfRule type="cellIs" priority="603" dxfId="566" operator="equal" stopIfTrue="1">
      <formula>"Error"</formula>
    </cfRule>
    <cfRule type="cellIs" priority="604" dxfId="567" operator="equal" stopIfTrue="1">
      <formula>"?"</formula>
    </cfRule>
  </conditionalFormatting>
  <conditionalFormatting sqref="D18:AN18">
    <cfRule type="cellIs" priority="601" dxfId="566" operator="equal" stopIfTrue="1">
      <formula>"Error"</formula>
    </cfRule>
    <cfRule type="cellIs" priority="602" dxfId="567" operator="equal" stopIfTrue="1">
      <formula>"?"</formula>
    </cfRule>
  </conditionalFormatting>
  <conditionalFormatting sqref="D21:AN21">
    <cfRule type="cellIs" priority="599" dxfId="566" operator="equal" stopIfTrue="1">
      <formula>"Error"</formula>
    </cfRule>
    <cfRule type="cellIs" priority="600" dxfId="567" operator="equal" stopIfTrue="1">
      <formula>"?"</formula>
    </cfRule>
  </conditionalFormatting>
  <conditionalFormatting sqref="D29:AN29">
    <cfRule type="cellIs" priority="597" dxfId="566" operator="equal" stopIfTrue="1">
      <formula>"Error"</formula>
    </cfRule>
    <cfRule type="cellIs" priority="598" dxfId="567" operator="equal" stopIfTrue="1">
      <formula>"?"</formula>
    </cfRule>
  </conditionalFormatting>
  <conditionalFormatting sqref="D31:AN31">
    <cfRule type="cellIs" priority="595" dxfId="566" operator="equal" stopIfTrue="1">
      <formula>"Error"</formula>
    </cfRule>
    <cfRule type="cellIs" priority="596" dxfId="567" operator="equal" stopIfTrue="1">
      <formula>"?"</formula>
    </cfRule>
  </conditionalFormatting>
  <conditionalFormatting sqref="D33:AN33">
    <cfRule type="cellIs" priority="593" dxfId="566" operator="equal" stopIfTrue="1">
      <formula>"Error"</formula>
    </cfRule>
    <cfRule type="cellIs" priority="594" dxfId="567" operator="equal" stopIfTrue="1">
      <formula>"?"</formula>
    </cfRule>
  </conditionalFormatting>
  <conditionalFormatting sqref="D35:AN35">
    <cfRule type="cellIs" priority="591" dxfId="566" operator="equal" stopIfTrue="1">
      <formula>"Error"</formula>
    </cfRule>
    <cfRule type="cellIs" priority="592" dxfId="567" operator="equal" stopIfTrue="1">
      <formula>"?"</formula>
    </cfRule>
  </conditionalFormatting>
  <conditionalFormatting sqref="D37:AN37">
    <cfRule type="cellIs" priority="589" dxfId="566" operator="equal" stopIfTrue="1">
      <formula>"Error"</formula>
    </cfRule>
    <cfRule type="cellIs" priority="590" dxfId="567" operator="equal" stopIfTrue="1">
      <formula>"?"</formula>
    </cfRule>
  </conditionalFormatting>
  <conditionalFormatting sqref="D39:AN39">
    <cfRule type="cellIs" priority="587" dxfId="566" operator="equal" stopIfTrue="1">
      <formula>"Error"</formula>
    </cfRule>
    <cfRule type="cellIs" priority="588" dxfId="567" operator="equal" stopIfTrue="1">
      <formula>"?"</formula>
    </cfRule>
  </conditionalFormatting>
  <conditionalFormatting sqref="D41:AN41">
    <cfRule type="cellIs" priority="585" dxfId="566" operator="equal" stopIfTrue="1">
      <formula>"Error"</formula>
    </cfRule>
    <cfRule type="cellIs" priority="586" dxfId="567" operator="equal" stopIfTrue="1">
      <formula>"?"</formula>
    </cfRule>
  </conditionalFormatting>
  <conditionalFormatting sqref="D43:AN43">
    <cfRule type="cellIs" priority="583" dxfId="566" operator="equal" stopIfTrue="1">
      <formula>"Error"</formula>
    </cfRule>
    <cfRule type="cellIs" priority="584" dxfId="567" operator="equal" stopIfTrue="1">
      <formula>"?"</formula>
    </cfRule>
  </conditionalFormatting>
  <conditionalFormatting sqref="D46:AN46">
    <cfRule type="cellIs" priority="581" dxfId="566" operator="equal" stopIfTrue="1">
      <formula>"Error"</formula>
    </cfRule>
    <cfRule type="cellIs" priority="582" dxfId="567" operator="equal" stopIfTrue="1">
      <formula>"?"</formula>
    </cfRule>
  </conditionalFormatting>
  <conditionalFormatting sqref="D49:AN49">
    <cfRule type="cellIs" priority="579" dxfId="566" operator="equal" stopIfTrue="1">
      <formula>"Error"</formula>
    </cfRule>
    <cfRule type="cellIs" priority="580" dxfId="567" operator="equal" stopIfTrue="1">
      <formula>"?"</formula>
    </cfRule>
  </conditionalFormatting>
  <conditionalFormatting sqref="D52:AN52">
    <cfRule type="cellIs" priority="577" dxfId="566" operator="equal" stopIfTrue="1">
      <formula>"Error"</formula>
    </cfRule>
    <cfRule type="cellIs" priority="578" dxfId="567" operator="equal" stopIfTrue="1">
      <formula>"?"</formula>
    </cfRule>
  </conditionalFormatting>
  <conditionalFormatting sqref="D55:AN55">
    <cfRule type="cellIs" priority="575" dxfId="566" operator="equal" stopIfTrue="1">
      <formula>"Error"</formula>
    </cfRule>
    <cfRule type="cellIs" priority="576" dxfId="567" operator="equal" stopIfTrue="1">
      <formula>"?"</formula>
    </cfRule>
  </conditionalFormatting>
  <conditionalFormatting sqref="D58:AN58">
    <cfRule type="cellIs" priority="573" dxfId="566" operator="equal" stopIfTrue="1">
      <formula>"Error"</formula>
    </cfRule>
    <cfRule type="cellIs" priority="574" dxfId="567" operator="equal" stopIfTrue="1">
      <formula>"?"</formula>
    </cfRule>
  </conditionalFormatting>
  <conditionalFormatting sqref="D61:AN61">
    <cfRule type="cellIs" priority="571" dxfId="566" operator="equal" stopIfTrue="1">
      <formula>"Error"</formula>
    </cfRule>
    <cfRule type="cellIs" priority="572" dxfId="567" operator="equal" stopIfTrue="1">
      <formula>"?"</formula>
    </cfRule>
  </conditionalFormatting>
  <conditionalFormatting sqref="C64:AN64">
    <cfRule type="cellIs" priority="569" dxfId="566" operator="equal" stopIfTrue="1">
      <formula>"Error"</formula>
    </cfRule>
    <cfRule type="cellIs" priority="570" dxfId="567" operator="equal" stopIfTrue="1">
      <formula>"?"</formula>
    </cfRule>
  </conditionalFormatting>
  <conditionalFormatting sqref="C69:AN69">
    <cfRule type="cellIs" priority="567" dxfId="566" operator="equal" stopIfTrue="1">
      <formula>"Error"</formula>
    </cfRule>
    <cfRule type="cellIs" priority="568" dxfId="567" operator="equal" stopIfTrue="1">
      <formula>"?"</formula>
    </cfRule>
  </conditionalFormatting>
  <conditionalFormatting sqref="D72:AN72">
    <cfRule type="cellIs" priority="565" dxfId="566" operator="equal" stopIfTrue="1">
      <formula>"Error"</formula>
    </cfRule>
    <cfRule type="cellIs" priority="566" dxfId="567" operator="equal" stopIfTrue="1">
      <formula>"?"</formula>
    </cfRule>
  </conditionalFormatting>
  <conditionalFormatting sqref="D98:AN98">
    <cfRule type="cellIs" priority="563" dxfId="566" operator="equal" stopIfTrue="1">
      <formula>"Error"</formula>
    </cfRule>
    <cfRule type="cellIs" priority="564" dxfId="567" operator="equal" stopIfTrue="1">
      <formula>"?"</formula>
    </cfRule>
  </conditionalFormatting>
  <conditionalFormatting sqref="D101:AN101">
    <cfRule type="cellIs" priority="561" dxfId="566" operator="equal" stopIfTrue="1">
      <formula>"Error"</formula>
    </cfRule>
    <cfRule type="cellIs" priority="562" dxfId="567" operator="equal" stopIfTrue="1">
      <formula>"?"</formula>
    </cfRule>
  </conditionalFormatting>
  <conditionalFormatting sqref="D104:AN104">
    <cfRule type="cellIs" priority="559" dxfId="566" operator="equal" stopIfTrue="1">
      <formula>"Error"</formula>
    </cfRule>
    <cfRule type="cellIs" priority="560" dxfId="567" operator="equal" stopIfTrue="1">
      <formula>"?"</formula>
    </cfRule>
  </conditionalFormatting>
  <conditionalFormatting sqref="D107:AN107">
    <cfRule type="cellIs" priority="557" dxfId="566" operator="equal" stopIfTrue="1">
      <formula>"Error"</formula>
    </cfRule>
    <cfRule type="cellIs" priority="558" dxfId="567" operator="equal" stopIfTrue="1">
      <formula>"?"</formula>
    </cfRule>
  </conditionalFormatting>
  <conditionalFormatting sqref="D112:AN112">
    <cfRule type="cellIs" priority="555" dxfId="566" operator="equal" stopIfTrue="1">
      <formula>"Error"</formula>
    </cfRule>
    <cfRule type="cellIs" priority="556" dxfId="567" operator="equal" stopIfTrue="1">
      <formula>"?"</formula>
    </cfRule>
  </conditionalFormatting>
  <conditionalFormatting sqref="D115:AN115">
    <cfRule type="cellIs" priority="553" dxfId="566" operator="equal" stopIfTrue="1">
      <formula>"Error"</formula>
    </cfRule>
    <cfRule type="cellIs" priority="554" dxfId="567" operator="equal" stopIfTrue="1">
      <formula>"?"</formula>
    </cfRule>
  </conditionalFormatting>
  <conditionalFormatting sqref="D118:AN118">
    <cfRule type="cellIs" priority="551" dxfId="566" operator="equal" stopIfTrue="1">
      <formula>"Error"</formula>
    </cfRule>
    <cfRule type="cellIs" priority="552" dxfId="567" operator="equal" stopIfTrue="1">
      <formula>"?"</formula>
    </cfRule>
  </conditionalFormatting>
  <conditionalFormatting sqref="D121:AN121">
    <cfRule type="cellIs" priority="549" dxfId="566" operator="equal" stopIfTrue="1">
      <formula>"Error"</formula>
    </cfRule>
    <cfRule type="cellIs" priority="550" dxfId="567" operator="equal" stopIfTrue="1">
      <formula>"?"</formula>
    </cfRule>
  </conditionalFormatting>
  <conditionalFormatting sqref="D125:AN125">
    <cfRule type="cellIs" priority="547" dxfId="566" operator="equal" stopIfTrue="1">
      <formula>"Error"</formula>
    </cfRule>
    <cfRule type="cellIs" priority="548" dxfId="567" operator="equal" stopIfTrue="1">
      <formula>"?"</formula>
    </cfRule>
  </conditionalFormatting>
  <conditionalFormatting sqref="D128:AN128">
    <cfRule type="cellIs" priority="545" dxfId="566" operator="equal" stopIfTrue="1">
      <formula>"Error"</formula>
    </cfRule>
    <cfRule type="cellIs" priority="546" dxfId="567" operator="equal" stopIfTrue="1">
      <formula>"?"</formula>
    </cfRule>
  </conditionalFormatting>
  <conditionalFormatting sqref="D132:AN132">
    <cfRule type="cellIs" priority="543" dxfId="566" operator="equal" stopIfTrue="1">
      <formula>"Error"</formula>
    </cfRule>
    <cfRule type="cellIs" priority="544" dxfId="567" operator="equal" stopIfTrue="1">
      <formula>"?"</formula>
    </cfRule>
  </conditionalFormatting>
  <conditionalFormatting sqref="D135:AN135">
    <cfRule type="cellIs" priority="541" dxfId="566" operator="equal" stopIfTrue="1">
      <formula>"Error"</formula>
    </cfRule>
    <cfRule type="cellIs" priority="542" dxfId="567" operator="equal" stopIfTrue="1">
      <formula>"?"</formula>
    </cfRule>
  </conditionalFormatting>
  <conditionalFormatting sqref="D138:AN138">
    <cfRule type="cellIs" priority="539" dxfId="566" operator="equal" stopIfTrue="1">
      <formula>"Error"</formula>
    </cfRule>
    <cfRule type="cellIs" priority="540" dxfId="567" operator="equal" stopIfTrue="1">
      <formula>"?"</formula>
    </cfRule>
  </conditionalFormatting>
  <conditionalFormatting sqref="D141:AN141">
    <cfRule type="cellIs" priority="537" dxfId="566" operator="equal" stopIfTrue="1">
      <formula>"Error"</formula>
    </cfRule>
    <cfRule type="cellIs" priority="538" dxfId="567" operator="equal" stopIfTrue="1">
      <formula>"?"</formula>
    </cfRule>
  </conditionalFormatting>
  <conditionalFormatting sqref="D146:AN146">
    <cfRule type="cellIs" priority="535" dxfId="566" operator="equal" stopIfTrue="1">
      <formula>"Error"</formula>
    </cfRule>
    <cfRule type="cellIs" priority="536" dxfId="567" operator="equal" stopIfTrue="1">
      <formula>"?"</formula>
    </cfRule>
  </conditionalFormatting>
  <conditionalFormatting sqref="D158:AN158">
    <cfRule type="cellIs" priority="531" dxfId="566" operator="equal" stopIfTrue="1">
      <formula>"Error"</formula>
    </cfRule>
    <cfRule type="cellIs" priority="532" dxfId="567" operator="equal" stopIfTrue="1">
      <formula>"?"</formula>
    </cfRule>
  </conditionalFormatting>
  <conditionalFormatting sqref="D161:AN161">
    <cfRule type="cellIs" priority="529" dxfId="566" operator="equal" stopIfTrue="1">
      <formula>"Error"</formula>
    </cfRule>
    <cfRule type="cellIs" priority="530" dxfId="567" operator="equal" stopIfTrue="1">
      <formula>"?"</formula>
    </cfRule>
  </conditionalFormatting>
  <conditionalFormatting sqref="D24:AN24">
    <cfRule type="cellIs" priority="525" dxfId="566" operator="equal" stopIfTrue="1">
      <formula>"Error"</formula>
    </cfRule>
    <cfRule type="cellIs" priority="526" dxfId="567" operator="equal" stopIfTrue="1">
      <formula>"?"</formula>
    </cfRule>
  </conditionalFormatting>
  <conditionalFormatting sqref="AG15">
    <cfRule type="cellIs" priority="523" dxfId="566" operator="equal" stopIfTrue="1">
      <formula>"Error"</formula>
    </cfRule>
    <cfRule type="cellIs" priority="524" dxfId="567" operator="equal" stopIfTrue="1">
      <formula>"?"</formula>
    </cfRule>
  </conditionalFormatting>
  <conditionalFormatting sqref="AO18:AP18">
    <cfRule type="cellIs" priority="521" dxfId="566" operator="equal" stopIfTrue="1">
      <formula>"Error"</formula>
    </cfRule>
    <cfRule type="cellIs" priority="522" dxfId="567" operator="equal" stopIfTrue="1">
      <formula>"?"</formula>
    </cfRule>
  </conditionalFormatting>
  <conditionalFormatting sqref="AO21:AP21">
    <cfRule type="cellIs" priority="519" dxfId="566" operator="equal" stopIfTrue="1">
      <formula>"Error"</formula>
    </cfRule>
    <cfRule type="cellIs" priority="520" dxfId="567" operator="equal" stopIfTrue="1">
      <formula>"?"</formula>
    </cfRule>
  </conditionalFormatting>
  <conditionalFormatting sqref="AO29:AP29">
    <cfRule type="cellIs" priority="517" dxfId="566" operator="equal" stopIfTrue="1">
      <formula>"Error"</formula>
    </cfRule>
    <cfRule type="cellIs" priority="518" dxfId="567" operator="equal" stopIfTrue="1">
      <formula>"?"</formula>
    </cfRule>
  </conditionalFormatting>
  <conditionalFormatting sqref="AO31:AP31">
    <cfRule type="cellIs" priority="515" dxfId="566" operator="equal" stopIfTrue="1">
      <formula>"Error"</formula>
    </cfRule>
    <cfRule type="cellIs" priority="516" dxfId="567" operator="equal" stopIfTrue="1">
      <formula>"?"</formula>
    </cfRule>
  </conditionalFormatting>
  <conditionalFormatting sqref="AO33:AP33">
    <cfRule type="cellIs" priority="513" dxfId="566" operator="equal" stopIfTrue="1">
      <formula>"Error"</formula>
    </cfRule>
    <cfRule type="cellIs" priority="514" dxfId="567" operator="equal" stopIfTrue="1">
      <formula>"?"</formula>
    </cfRule>
  </conditionalFormatting>
  <conditionalFormatting sqref="AO35:AP35">
    <cfRule type="cellIs" priority="511" dxfId="566" operator="equal" stopIfTrue="1">
      <formula>"Error"</formula>
    </cfRule>
    <cfRule type="cellIs" priority="512" dxfId="567" operator="equal" stopIfTrue="1">
      <formula>"?"</formula>
    </cfRule>
  </conditionalFormatting>
  <conditionalFormatting sqref="AO37:AP37">
    <cfRule type="cellIs" priority="509" dxfId="566" operator="equal" stopIfTrue="1">
      <formula>"Error"</formula>
    </cfRule>
    <cfRule type="cellIs" priority="510" dxfId="567" operator="equal" stopIfTrue="1">
      <formula>"?"</formula>
    </cfRule>
  </conditionalFormatting>
  <conditionalFormatting sqref="AO39:AP39">
    <cfRule type="cellIs" priority="507" dxfId="566" operator="equal" stopIfTrue="1">
      <formula>"Error"</formula>
    </cfRule>
    <cfRule type="cellIs" priority="508" dxfId="567" operator="equal" stopIfTrue="1">
      <formula>"?"</formula>
    </cfRule>
  </conditionalFormatting>
  <conditionalFormatting sqref="AO41:AP41">
    <cfRule type="cellIs" priority="505" dxfId="566" operator="equal" stopIfTrue="1">
      <formula>"Error"</formula>
    </cfRule>
    <cfRule type="cellIs" priority="506" dxfId="567" operator="equal" stopIfTrue="1">
      <formula>"?"</formula>
    </cfRule>
  </conditionalFormatting>
  <conditionalFormatting sqref="AO43:AP43">
    <cfRule type="cellIs" priority="503" dxfId="566" operator="equal" stopIfTrue="1">
      <formula>"Error"</formula>
    </cfRule>
    <cfRule type="cellIs" priority="504" dxfId="567" operator="equal" stopIfTrue="1">
      <formula>"?"</formula>
    </cfRule>
  </conditionalFormatting>
  <conditionalFormatting sqref="AO46:AP46">
    <cfRule type="cellIs" priority="501" dxfId="566" operator="equal" stopIfTrue="1">
      <formula>"Error"</formula>
    </cfRule>
    <cfRule type="cellIs" priority="502" dxfId="567" operator="equal" stopIfTrue="1">
      <formula>"?"</formula>
    </cfRule>
  </conditionalFormatting>
  <conditionalFormatting sqref="AO49:AP49">
    <cfRule type="cellIs" priority="499" dxfId="566" operator="equal" stopIfTrue="1">
      <formula>"Error"</formula>
    </cfRule>
    <cfRule type="cellIs" priority="500" dxfId="567" operator="equal" stopIfTrue="1">
      <formula>"?"</formula>
    </cfRule>
  </conditionalFormatting>
  <conditionalFormatting sqref="AO52:AP52">
    <cfRule type="cellIs" priority="497" dxfId="566" operator="equal" stopIfTrue="1">
      <formula>"Error"</formula>
    </cfRule>
    <cfRule type="cellIs" priority="498" dxfId="567" operator="equal" stopIfTrue="1">
      <formula>"?"</formula>
    </cfRule>
  </conditionalFormatting>
  <conditionalFormatting sqref="AO64:AP64">
    <cfRule type="cellIs" priority="489" dxfId="566" operator="equal" stopIfTrue="1">
      <formula>"Error"</formula>
    </cfRule>
    <cfRule type="cellIs" priority="490" dxfId="567" operator="equal" stopIfTrue="1">
      <formula>"?"</formula>
    </cfRule>
  </conditionalFormatting>
  <conditionalFormatting sqref="AO72:AP72">
    <cfRule type="cellIs" priority="485" dxfId="566" operator="equal" stopIfTrue="1">
      <formula>"Error"</formula>
    </cfRule>
    <cfRule type="cellIs" priority="486" dxfId="567" operator="equal" stopIfTrue="1">
      <formula>"?"</formula>
    </cfRule>
  </conditionalFormatting>
  <conditionalFormatting sqref="AO98:AP98">
    <cfRule type="cellIs" priority="483" dxfId="566" operator="equal" stopIfTrue="1">
      <formula>"Error"</formula>
    </cfRule>
    <cfRule type="cellIs" priority="484" dxfId="567" operator="equal" stopIfTrue="1">
      <formula>"?"</formula>
    </cfRule>
  </conditionalFormatting>
  <conditionalFormatting sqref="AO101:AP101">
    <cfRule type="cellIs" priority="481" dxfId="566" operator="equal" stopIfTrue="1">
      <formula>"Error"</formula>
    </cfRule>
    <cfRule type="cellIs" priority="482" dxfId="567" operator="equal" stopIfTrue="1">
      <formula>"?"</formula>
    </cfRule>
  </conditionalFormatting>
  <conditionalFormatting sqref="AO104:AP104">
    <cfRule type="cellIs" priority="479" dxfId="566" operator="equal" stopIfTrue="1">
      <formula>"Error"</formula>
    </cfRule>
    <cfRule type="cellIs" priority="480" dxfId="567" operator="equal" stopIfTrue="1">
      <formula>"?"</formula>
    </cfRule>
  </conditionalFormatting>
  <conditionalFormatting sqref="AO107:AP107">
    <cfRule type="cellIs" priority="477" dxfId="566" operator="equal" stopIfTrue="1">
      <formula>"Error"</formula>
    </cfRule>
    <cfRule type="cellIs" priority="478" dxfId="567" operator="equal" stopIfTrue="1">
      <formula>"?"</formula>
    </cfRule>
  </conditionalFormatting>
  <conditionalFormatting sqref="AO112:AP112">
    <cfRule type="cellIs" priority="475" dxfId="566" operator="equal" stopIfTrue="1">
      <formula>"Error"</formula>
    </cfRule>
    <cfRule type="cellIs" priority="476" dxfId="567" operator="equal" stopIfTrue="1">
      <formula>"?"</formula>
    </cfRule>
  </conditionalFormatting>
  <conditionalFormatting sqref="AQ39">
    <cfRule type="cellIs" priority="429" dxfId="566" operator="equal" stopIfTrue="1">
      <formula>"Error"</formula>
    </cfRule>
    <cfRule type="cellIs" priority="430" dxfId="567" operator="equal" stopIfTrue="1">
      <formula>"?"</formula>
    </cfRule>
  </conditionalFormatting>
  <conditionalFormatting sqref="AQ41">
    <cfRule type="cellIs" priority="427" dxfId="566" operator="equal" stopIfTrue="1">
      <formula>"Error"</formula>
    </cfRule>
    <cfRule type="cellIs" priority="428" dxfId="567" operator="equal" stopIfTrue="1">
      <formula>"?"</formula>
    </cfRule>
  </conditionalFormatting>
  <conditionalFormatting sqref="AQ43">
    <cfRule type="cellIs" priority="425" dxfId="566" operator="equal" stopIfTrue="1">
      <formula>"Error"</formula>
    </cfRule>
    <cfRule type="cellIs" priority="426" dxfId="567" operator="equal" stopIfTrue="1">
      <formula>"?"</formula>
    </cfRule>
  </conditionalFormatting>
  <conditionalFormatting sqref="AQ49">
    <cfRule type="cellIs" priority="421" dxfId="566" operator="equal" stopIfTrue="1">
      <formula>"Error"</formula>
    </cfRule>
    <cfRule type="cellIs" priority="422" dxfId="567" operator="equal" stopIfTrue="1">
      <formula>"?"</formula>
    </cfRule>
  </conditionalFormatting>
  <conditionalFormatting sqref="AQ61">
    <cfRule type="cellIs" priority="413" dxfId="566" operator="equal" stopIfTrue="1">
      <formula>"Error"</formula>
    </cfRule>
    <cfRule type="cellIs" priority="414" dxfId="567" operator="equal" stopIfTrue="1">
      <formula>"?"</formula>
    </cfRule>
  </conditionalFormatting>
  <conditionalFormatting sqref="AQ64">
    <cfRule type="cellIs" priority="411" dxfId="566" operator="equal" stopIfTrue="1">
      <formula>"Error"</formula>
    </cfRule>
    <cfRule type="cellIs" priority="412" dxfId="567" operator="equal" stopIfTrue="1">
      <formula>"?"</formula>
    </cfRule>
  </conditionalFormatting>
  <conditionalFormatting sqref="AQ98">
    <cfRule type="cellIs" priority="405" dxfId="566" operator="equal" stopIfTrue="1">
      <formula>"Error"</formula>
    </cfRule>
    <cfRule type="cellIs" priority="406" dxfId="567" operator="equal" stopIfTrue="1">
      <formula>"?"</formula>
    </cfRule>
  </conditionalFormatting>
  <conditionalFormatting sqref="AQ101">
    <cfRule type="cellIs" priority="403" dxfId="566" operator="equal" stopIfTrue="1">
      <formula>"Error"</formula>
    </cfRule>
    <cfRule type="cellIs" priority="404" dxfId="567" operator="equal" stopIfTrue="1">
      <formula>"?"</formula>
    </cfRule>
  </conditionalFormatting>
  <conditionalFormatting sqref="AQ104">
    <cfRule type="cellIs" priority="401" dxfId="566" operator="equal" stopIfTrue="1">
      <formula>"Error"</formula>
    </cfRule>
    <cfRule type="cellIs" priority="402" dxfId="567" operator="equal" stopIfTrue="1">
      <formula>"?"</formula>
    </cfRule>
  </conditionalFormatting>
  <conditionalFormatting sqref="AQ107">
    <cfRule type="cellIs" priority="399" dxfId="566" operator="equal" stopIfTrue="1">
      <formula>"Error"</formula>
    </cfRule>
    <cfRule type="cellIs" priority="400" dxfId="567" operator="equal" stopIfTrue="1">
      <formula>"?"</formula>
    </cfRule>
  </conditionalFormatting>
  <conditionalFormatting sqref="AQ112">
    <cfRule type="cellIs" priority="397" dxfId="566" operator="equal" stopIfTrue="1">
      <formula>"Error"</formula>
    </cfRule>
    <cfRule type="cellIs" priority="398" dxfId="567" operator="equal" stopIfTrue="1">
      <formula>"?"</formula>
    </cfRule>
  </conditionalFormatting>
  <conditionalFormatting sqref="AQ115">
    <cfRule type="cellIs" priority="395" dxfId="566" operator="equal" stopIfTrue="1">
      <formula>"Error"</formula>
    </cfRule>
    <cfRule type="cellIs" priority="396" dxfId="567" operator="equal" stopIfTrue="1">
      <formula>"?"</formula>
    </cfRule>
  </conditionalFormatting>
  <conditionalFormatting sqref="AQ118">
    <cfRule type="cellIs" priority="393" dxfId="566" operator="equal" stopIfTrue="1">
      <formula>"Error"</formula>
    </cfRule>
    <cfRule type="cellIs" priority="394" dxfId="567" operator="equal" stopIfTrue="1">
      <formula>"?"</formula>
    </cfRule>
  </conditionalFormatting>
  <conditionalFormatting sqref="AQ121">
    <cfRule type="cellIs" priority="391" dxfId="566" operator="equal" stopIfTrue="1">
      <formula>"Error"</formula>
    </cfRule>
    <cfRule type="cellIs" priority="392" dxfId="567" operator="equal" stopIfTrue="1">
      <formula>"?"</formula>
    </cfRule>
  </conditionalFormatting>
  <conditionalFormatting sqref="AQ158">
    <cfRule type="cellIs" priority="389" dxfId="566" operator="equal" stopIfTrue="1">
      <formula>"Error"</formula>
    </cfRule>
    <cfRule type="cellIs" priority="390" dxfId="567" operator="equal" stopIfTrue="1">
      <formula>"?"</formula>
    </cfRule>
  </conditionalFormatting>
  <conditionalFormatting sqref="AQ161">
    <cfRule type="cellIs" priority="387" dxfId="566" operator="equal" stopIfTrue="1">
      <formula>"Error"</formula>
    </cfRule>
    <cfRule type="cellIs" priority="388" dxfId="567" operator="equal" stopIfTrue="1">
      <formula>"?"</formula>
    </cfRule>
  </conditionalFormatting>
  <conditionalFormatting sqref="AQ24">
    <cfRule type="cellIs" priority="385" dxfId="566" operator="equal" stopIfTrue="1">
      <formula>"Error"</formula>
    </cfRule>
    <cfRule type="cellIs" priority="386" dxfId="567" operator="equal" stopIfTrue="1">
      <formula>"?"</formula>
    </cfRule>
  </conditionalFormatting>
  <conditionalFormatting sqref="AQ18">
    <cfRule type="cellIs" priority="443" dxfId="566" operator="equal" stopIfTrue="1">
      <formula>"Error"</formula>
    </cfRule>
    <cfRule type="cellIs" priority="444" dxfId="567" operator="equal" stopIfTrue="1">
      <formula>"?"</formula>
    </cfRule>
  </conditionalFormatting>
  <conditionalFormatting sqref="AQ21">
    <cfRule type="cellIs" priority="441" dxfId="566" operator="equal" stopIfTrue="1">
      <formula>"Error"</formula>
    </cfRule>
    <cfRule type="cellIs" priority="442" dxfId="567" operator="equal" stopIfTrue="1">
      <formula>"?"</formula>
    </cfRule>
  </conditionalFormatting>
  <conditionalFormatting sqref="AQ29">
    <cfRule type="cellIs" priority="439" dxfId="566" operator="equal" stopIfTrue="1">
      <formula>"Error"</formula>
    </cfRule>
    <cfRule type="cellIs" priority="440" dxfId="567" operator="equal" stopIfTrue="1">
      <formula>"?"</formula>
    </cfRule>
  </conditionalFormatting>
  <conditionalFormatting sqref="AQ31">
    <cfRule type="cellIs" priority="437" dxfId="566" operator="equal" stopIfTrue="1">
      <formula>"Error"</formula>
    </cfRule>
    <cfRule type="cellIs" priority="438" dxfId="567" operator="equal" stopIfTrue="1">
      <formula>"?"</formula>
    </cfRule>
  </conditionalFormatting>
  <conditionalFormatting sqref="AQ33">
    <cfRule type="cellIs" priority="435" dxfId="566" operator="equal" stopIfTrue="1">
      <formula>"Error"</formula>
    </cfRule>
    <cfRule type="cellIs" priority="436" dxfId="567" operator="equal" stopIfTrue="1">
      <formula>"?"</formula>
    </cfRule>
  </conditionalFormatting>
  <conditionalFormatting sqref="AQ35">
    <cfRule type="cellIs" priority="433" dxfId="566" operator="equal" stopIfTrue="1">
      <formula>"Error"</formula>
    </cfRule>
    <cfRule type="cellIs" priority="434" dxfId="567" operator="equal" stopIfTrue="1">
      <formula>"?"</formula>
    </cfRule>
  </conditionalFormatting>
  <conditionalFormatting sqref="AQ37">
    <cfRule type="cellIs" priority="431" dxfId="566" operator="equal" stopIfTrue="1">
      <formula>"Error"</formula>
    </cfRule>
    <cfRule type="cellIs" priority="432" dxfId="567" operator="equal" stopIfTrue="1">
      <formula>"?"</formula>
    </cfRule>
  </conditionalFormatting>
  <conditionalFormatting sqref="AQ46">
    <cfRule type="cellIs" priority="423" dxfId="566" operator="equal" stopIfTrue="1">
      <formula>"Error"</formula>
    </cfRule>
    <cfRule type="cellIs" priority="424" dxfId="567" operator="equal" stopIfTrue="1">
      <formula>"?"</formula>
    </cfRule>
  </conditionalFormatting>
  <conditionalFormatting sqref="AQ52">
    <cfRule type="cellIs" priority="419" dxfId="566" operator="equal" stopIfTrue="1">
      <formula>"Error"</formula>
    </cfRule>
    <cfRule type="cellIs" priority="420" dxfId="567" operator="equal" stopIfTrue="1">
      <formula>"?"</formula>
    </cfRule>
  </conditionalFormatting>
  <conditionalFormatting sqref="AQ55">
    <cfRule type="cellIs" priority="417" dxfId="566" operator="equal" stopIfTrue="1">
      <formula>"Error"</formula>
    </cfRule>
    <cfRule type="cellIs" priority="418" dxfId="567" operator="equal" stopIfTrue="1">
      <formula>"?"</formula>
    </cfRule>
  </conditionalFormatting>
  <conditionalFormatting sqref="AQ58">
    <cfRule type="cellIs" priority="415" dxfId="566" operator="equal" stopIfTrue="1">
      <formula>"Error"</formula>
    </cfRule>
    <cfRule type="cellIs" priority="416" dxfId="567" operator="equal" stopIfTrue="1">
      <formula>"?"</formula>
    </cfRule>
  </conditionalFormatting>
  <conditionalFormatting sqref="AQ69">
    <cfRule type="cellIs" priority="409" dxfId="566" operator="equal" stopIfTrue="1">
      <formula>"Error"</formula>
    </cfRule>
    <cfRule type="cellIs" priority="410" dxfId="567" operator="equal" stopIfTrue="1">
      <formula>"?"</formula>
    </cfRule>
  </conditionalFormatting>
  <conditionalFormatting sqref="AQ72">
    <cfRule type="cellIs" priority="407" dxfId="566" operator="equal" stopIfTrue="1">
      <formula>"Error"</formula>
    </cfRule>
    <cfRule type="cellIs" priority="408" dxfId="567" operator="equal" stopIfTrue="1">
      <formula>"?"</formula>
    </cfRule>
  </conditionalFormatting>
  <conditionalFormatting sqref="AR39">
    <cfRule type="cellIs" priority="369" dxfId="566" operator="equal" stopIfTrue="1">
      <formula>"Error"</formula>
    </cfRule>
    <cfRule type="cellIs" priority="370" dxfId="567" operator="equal" stopIfTrue="1">
      <formula>"?"</formula>
    </cfRule>
  </conditionalFormatting>
  <conditionalFormatting sqref="AR41">
    <cfRule type="cellIs" priority="367" dxfId="566" operator="equal" stopIfTrue="1">
      <formula>"Error"</formula>
    </cfRule>
    <cfRule type="cellIs" priority="368" dxfId="567" operator="equal" stopIfTrue="1">
      <formula>"?"</formula>
    </cfRule>
  </conditionalFormatting>
  <conditionalFormatting sqref="AR43">
    <cfRule type="cellIs" priority="365" dxfId="566" operator="equal" stopIfTrue="1">
      <formula>"Error"</formula>
    </cfRule>
    <cfRule type="cellIs" priority="366" dxfId="567" operator="equal" stopIfTrue="1">
      <formula>"?"</formula>
    </cfRule>
  </conditionalFormatting>
  <conditionalFormatting sqref="AR49">
    <cfRule type="cellIs" priority="361" dxfId="566" operator="equal" stopIfTrue="1">
      <formula>"Error"</formula>
    </cfRule>
    <cfRule type="cellIs" priority="362" dxfId="567" operator="equal" stopIfTrue="1">
      <formula>"?"</formula>
    </cfRule>
  </conditionalFormatting>
  <conditionalFormatting sqref="AR61">
    <cfRule type="cellIs" priority="353" dxfId="566" operator="equal" stopIfTrue="1">
      <formula>"Error"</formula>
    </cfRule>
    <cfRule type="cellIs" priority="354" dxfId="567" operator="equal" stopIfTrue="1">
      <formula>"?"</formula>
    </cfRule>
  </conditionalFormatting>
  <conditionalFormatting sqref="AR64">
    <cfRule type="cellIs" priority="351" dxfId="566" operator="equal" stopIfTrue="1">
      <formula>"Error"</formula>
    </cfRule>
    <cfRule type="cellIs" priority="352" dxfId="567" operator="equal" stopIfTrue="1">
      <formula>"?"</formula>
    </cfRule>
  </conditionalFormatting>
  <conditionalFormatting sqref="AR98">
    <cfRule type="cellIs" priority="345" dxfId="566" operator="equal" stopIfTrue="1">
      <formula>"Error"</formula>
    </cfRule>
    <cfRule type="cellIs" priority="346" dxfId="567" operator="equal" stopIfTrue="1">
      <formula>"?"</formula>
    </cfRule>
  </conditionalFormatting>
  <conditionalFormatting sqref="AR101">
    <cfRule type="cellIs" priority="343" dxfId="566" operator="equal" stopIfTrue="1">
      <formula>"Error"</formula>
    </cfRule>
    <cfRule type="cellIs" priority="344" dxfId="567" operator="equal" stopIfTrue="1">
      <formula>"?"</formula>
    </cfRule>
  </conditionalFormatting>
  <conditionalFormatting sqref="AR104">
    <cfRule type="cellIs" priority="341" dxfId="566" operator="equal" stopIfTrue="1">
      <formula>"Error"</formula>
    </cfRule>
    <cfRule type="cellIs" priority="342" dxfId="567" operator="equal" stopIfTrue="1">
      <formula>"?"</formula>
    </cfRule>
  </conditionalFormatting>
  <conditionalFormatting sqref="AR107">
    <cfRule type="cellIs" priority="339" dxfId="566" operator="equal" stopIfTrue="1">
      <formula>"Error"</formula>
    </cfRule>
    <cfRule type="cellIs" priority="340" dxfId="567" operator="equal" stopIfTrue="1">
      <formula>"?"</formula>
    </cfRule>
  </conditionalFormatting>
  <conditionalFormatting sqref="AR112">
    <cfRule type="cellIs" priority="337" dxfId="566" operator="equal" stopIfTrue="1">
      <formula>"Error"</formula>
    </cfRule>
    <cfRule type="cellIs" priority="338" dxfId="567" operator="equal" stopIfTrue="1">
      <formula>"?"</formula>
    </cfRule>
  </conditionalFormatting>
  <conditionalFormatting sqref="AR115">
    <cfRule type="cellIs" priority="335" dxfId="566" operator="equal" stopIfTrue="1">
      <formula>"Error"</formula>
    </cfRule>
    <cfRule type="cellIs" priority="336" dxfId="567" operator="equal" stopIfTrue="1">
      <formula>"?"</formula>
    </cfRule>
  </conditionalFormatting>
  <conditionalFormatting sqref="AR118">
    <cfRule type="cellIs" priority="333" dxfId="566" operator="equal" stopIfTrue="1">
      <formula>"Error"</formula>
    </cfRule>
    <cfRule type="cellIs" priority="334" dxfId="567" operator="equal" stopIfTrue="1">
      <formula>"?"</formula>
    </cfRule>
  </conditionalFormatting>
  <conditionalFormatting sqref="AR121">
    <cfRule type="cellIs" priority="331" dxfId="566" operator="equal" stopIfTrue="1">
      <formula>"Error"</formula>
    </cfRule>
    <cfRule type="cellIs" priority="332" dxfId="567" operator="equal" stopIfTrue="1">
      <formula>"?"</formula>
    </cfRule>
  </conditionalFormatting>
  <conditionalFormatting sqref="AR125">
    <cfRule type="cellIs" priority="329" dxfId="566" operator="equal" stopIfTrue="1">
      <formula>"Error"</formula>
    </cfRule>
    <cfRule type="cellIs" priority="330" dxfId="567" operator="equal" stopIfTrue="1">
      <formula>"?"</formula>
    </cfRule>
  </conditionalFormatting>
  <conditionalFormatting sqref="AR128">
    <cfRule type="cellIs" priority="327" dxfId="566" operator="equal" stopIfTrue="1">
      <formula>"Error"</formula>
    </cfRule>
    <cfRule type="cellIs" priority="328" dxfId="567" operator="equal" stopIfTrue="1">
      <formula>"?"</formula>
    </cfRule>
  </conditionalFormatting>
  <conditionalFormatting sqref="AR132">
    <cfRule type="cellIs" priority="325" dxfId="566" operator="equal" stopIfTrue="1">
      <formula>"Error"</formula>
    </cfRule>
    <cfRule type="cellIs" priority="326" dxfId="567" operator="equal" stopIfTrue="1">
      <formula>"?"</formula>
    </cfRule>
  </conditionalFormatting>
  <conditionalFormatting sqref="AR135">
    <cfRule type="cellIs" priority="323" dxfId="566" operator="equal" stopIfTrue="1">
      <formula>"Error"</formula>
    </cfRule>
    <cfRule type="cellIs" priority="324" dxfId="567" operator="equal" stopIfTrue="1">
      <formula>"?"</formula>
    </cfRule>
  </conditionalFormatting>
  <conditionalFormatting sqref="AR138">
    <cfRule type="cellIs" priority="321" dxfId="566" operator="equal" stopIfTrue="1">
      <formula>"Error"</formula>
    </cfRule>
    <cfRule type="cellIs" priority="322" dxfId="567" operator="equal" stopIfTrue="1">
      <formula>"?"</formula>
    </cfRule>
  </conditionalFormatting>
  <conditionalFormatting sqref="AR141">
    <cfRule type="cellIs" priority="319" dxfId="566" operator="equal" stopIfTrue="1">
      <formula>"Error"</formula>
    </cfRule>
    <cfRule type="cellIs" priority="320" dxfId="567" operator="equal" stopIfTrue="1">
      <formula>"?"</formula>
    </cfRule>
  </conditionalFormatting>
  <conditionalFormatting sqref="AR146">
    <cfRule type="cellIs" priority="317" dxfId="566" operator="equal" stopIfTrue="1">
      <formula>"Error"</formula>
    </cfRule>
    <cfRule type="cellIs" priority="318" dxfId="567" operator="equal" stopIfTrue="1">
      <formula>"?"</formula>
    </cfRule>
  </conditionalFormatting>
  <conditionalFormatting sqref="AR158">
    <cfRule type="cellIs" priority="313" dxfId="566" operator="equal" stopIfTrue="1">
      <formula>"Error"</formula>
    </cfRule>
    <cfRule type="cellIs" priority="314" dxfId="567" operator="equal" stopIfTrue="1">
      <formula>"?"</formula>
    </cfRule>
  </conditionalFormatting>
  <conditionalFormatting sqref="AR161">
    <cfRule type="cellIs" priority="311" dxfId="566" operator="equal" stopIfTrue="1">
      <formula>"Error"</formula>
    </cfRule>
    <cfRule type="cellIs" priority="312" dxfId="567" operator="equal" stopIfTrue="1">
      <formula>"?"</formula>
    </cfRule>
  </conditionalFormatting>
  <conditionalFormatting sqref="AR24">
    <cfRule type="cellIs" priority="309" dxfId="566" operator="equal" stopIfTrue="1">
      <formula>"Error"</formula>
    </cfRule>
    <cfRule type="cellIs" priority="310" dxfId="567" operator="equal" stopIfTrue="1">
      <formula>"?"</formula>
    </cfRule>
  </conditionalFormatting>
  <conditionalFormatting sqref="AR18">
    <cfRule type="cellIs" priority="383" dxfId="566" operator="equal" stopIfTrue="1">
      <formula>"Error"</formula>
    </cfRule>
    <cfRule type="cellIs" priority="384" dxfId="567" operator="equal" stopIfTrue="1">
      <formula>"?"</formula>
    </cfRule>
  </conditionalFormatting>
  <conditionalFormatting sqref="AR21">
    <cfRule type="cellIs" priority="381" dxfId="566" operator="equal" stopIfTrue="1">
      <formula>"Error"</formula>
    </cfRule>
    <cfRule type="cellIs" priority="382" dxfId="567" operator="equal" stopIfTrue="1">
      <formula>"?"</formula>
    </cfRule>
  </conditionalFormatting>
  <conditionalFormatting sqref="AR29">
    <cfRule type="cellIs" priority="379" dxfId="566" operator="equal" stopIfTrue="1">
      <formula>"Error"</formula>
    </cfRule>
    <cfRule type="cellIs" priority="380" dxfId="567" operator="equal" stopIfTrue="1">
      <formula>"?"</formula>
    </cfRule>
  </conditionalFormatting>
  <conditionalFormatting sqref="AR31">
    <cfRule type="cellIs" priority="377" dxfId="566" operator="equal" stopIfTrue="1">
      <formula>"Error"</formula>
    </cfRule>
    <cfRule type="cellIs" priority="378" dxfId="567" operator="equal" stopIfTrue="1">
      <formula>"?"</formula>
    </cfRule>
  </conditionalFormatting>
  <conditionalFormatting sqref="AR35">
    <cfRule type="cellIs" priority="373" dxfId="566" operator="equal" stopIfTrue="1">
      <formula>"Error"</formula>
    </cfRule>
    <cfRule type="cellIs" priority="374" dxfId="567" operator="equal" stopIfTrue="1">
      <formula>"?"</formula>
    </cfRule>
  </conditionalFormatting>
  <conditionalFormatting sqref="AR37">
    <cfRule type="cellIs" priority="371" dxfId="566" operator="equal" stopIfTrue="1">
      <formula>"Error"</formula>
    </cfRule>
    <cfRule type="cellIs" priority="372" dxfId="567" operator="equal" stopIfTrue="1">
      <formula>"?"</formula>
    </cfRule>
  </conditionalFormatting>
  <conditionalFormatting sqref="AR46">
    <cfRule type="cellIs" priority="363" dxfId="566" operator="equal" stopIfTrue="1">
      <formula>"Error"</formula>
    </cfRule>
    <cfRule type="cellIs" priority="364" dxfId="567" operator="equal" stopIfTrue="1">
      <formula>"?"</formula>
    </cfRule>
  </conditionalFormatting>
  <conditionalFormatting sqref="AR52">
    <cfRule type="cellIs" priority="359" dxfId="566" operator="equal" stopIfTrue="1">
      <formula>"Error"</formula>
    </cfRule>
    <cfRule type="cellIs" priority="360" dxfId="567" operator="equal" stopIfTrue="1">
      <formula>"?"</formula>
    </cfRule>
  </conditionalFormatting>
  <conditionalFormatting sqref="AR55">
    <cfRule type="cellIs" priority="357" dxfId="566" operator="equal" stopIfTrue="1">
      <formula>"Error"</formula>
    </cfRule>
    <cfRule type="cellIs" priority="358" dxfId="567" operator="equal" stopIfTrue="1">
      <formula>"?"</formula>
    </cfRule>
  </conditionalFormatting>
  <conditionalFormatting sqref="AR58">
    <cfRule type="cellIs" priority="355" dxfId="566" operator="equal" stopIfTrue="1">
      <formula>"Error"</formula>
    </cfRule>
    <cfRule type="cellIs" priority="356" dxfId="567" operator="equal" stopIfTrue="1">
      <formula>"?"</formula>
    </cfRule>
  </conditionalFormatting>
  <conditionalFormatting sqref="AR69">
    <cfRule type="cellIs" priority="349" dxfId="566" operator="equal" stopIfTrue="1">
      <formula>"Error"</formula>
    </cfRule>
    <cfRule type="cellIs" priority="350" dxfId="567" operator="equal" stopIfTrue="1">
      <formula>"?"</formula>
    </cfRule>
  </conditionalFormatting>
  <conditionalFormatting sqref="AR72">
    <cfRule type="cellIs" priority="347" dxfId="566" operator="equal" stopIfTrue="1">
      <formula>"Error"</formula>
    </cfRule>
    <cfRule type="cellIs" priority="348" dxfId="567" operator="equal" stopIfTrue="1">
      <formula>"?"</formula>
    </cfRule>
  </conditionalFormatting>
  <conditionalFormatting sqref="AQ125 AQ128 AQ132 AQ135 AQ138 AQ141">
    <cfRule type="cellIs" priority="307" dxfId="566" operator="equal" stopIfTrue="1">
      <formula>"Error"</formula>
    </cfRule>
    <cfRule type="cellIs" priority="308" dxfId="567" operator="equal" stopIfTrue="1">
      <formula>"?"</formula>
    </cfRule>
  </conditionalFormatting>
  <conditionalFormatting sqref="AQ146">
    <cfRule type="cellIs" priority="305" dxfId="566" operator="equal" stopIfTrue="1">
      <formula>"Error"</formula>
    </cfRule>
    <cfRule type="cellIs" priority="306" dxfId="567" operator="equal" stopIfTrue="1">
      <formula>"?"</formula>
    </cfRule>
  </conditionalFormatting>
  <conditionalFormatting sqref="AS39:BA39">
    <cfRule type="cellIs" priority="287" dxfId="566" operator="equal" stopIfTrue="1">
      <formula>"Error"</formula>
    </cfRule>
    <cfRule type="cellIs" priority="288" dxfId="567" operator="equal" stopIfTrue="1">
      <formula>"?"</formula>
    </cfRule>
  </conditionalFormatting>
  <conditionalFormatting sqref="AS41:AU41">
    <cfRule type="cellIs" priority="285" dxfId="566" operator="equal" stopIfTrue="1">
      <formula>"Error"</formula>
    </cfRule>
    <cfRule type="cellIs" priority="286" dxfId="567" operator="equal" stopIfTrue="1">
      <formula>"?"</formula>
    </cfRule>
  </conditionalFormatting>
  <conditionalFormatting sqref="AS43:AU43">
    <cfRule type="cellIs" priority="283" dxfId="566" operator="equal" stopIfTrue="1">
      <formula>"Error"</formula>
    </cfRule>
    <cfRule type="cellIs" priority="284" dxfId="567" operator="equal" stopIfTrue="1">
      <formula>"?"</formula>
    </cfRule>
  </conditionalFormatting>
  <conditionalFormatting sqref="AS49:AU49">
    <cfRule type="cellIs" priority="279" dxfId="566" operator="equal" stopIfTrue="1">
      <formula>"Error"</formula>
    </cfRule>
    <cfRule type="cellIs" priority="280" dxfId="567" operator="equal" stopIfTrue="1">
      <formula>"?"</formula>
    </cfRule>
  </conditionalFormatting>
  <conditionalFormatting sqref="AS61:AU61">
    <cfRule type="cellIs" priority="271" dxfId="566" operator="equal" stopIfTrue="1">
      <formula>"Error"</formula>
    </cfRule>
    <cfRule type="cellIs" priority="272" dxfId="567" operator="equal" stopIfTrue="1">
      <formula>"?"</formula>
    </cfRule>
  </conditionalFormatting>
  <conditionalFormatting sqref="AS64:AU64">
    <cfRule type="cellIs" priority="269" dxfId="566" operator="equal" stopIfTrue="1">
      <formula>"Error"</formula>
    </cfRule>
    <cfRule type="cellIs" priority="270" dxfId="567" operator="equal" stopIfTrue="1">
      <formula>"?"</formula>
    </cfRule>
  </conditionalFormatting>
  <conditionalFormatting sqref="AS98:AU98">
    <cfRule type="cellIs" priority="263" dxfId="566" operator="equal" stopIfTrue="1">
      <formula>"Error"</formula>
    </cfRule>
    <cfRule type="cellIs" priority="264" dxfId="567" operator="equal" stopIfTrue="1">
      <formula>"?"</formula>
    </cfRule>
  </conditionalFormatting>
  <conditionalFormatting sqref="AS101:AU101">
    <cfRule type="cellIs" priority="261" dxfId="566" operator="equal" stopIfTrue="1">
      <formula>"Error"</formula>
    </cfRule>
    <cfRule type="cellIs" priority="262" dxfId="567" operator="equal" stopIfTrue="1">
      <formula>"?"</formula>
    </cfRule>
  </conditionalFormatting>
  <conditionalFormatting sqref="AS104:AU104">
    <cfRule type="cellIs" priority="259" dxfId="566" operator="equal" stopIfTrue="1">
      <formula>"Error"</formula>
    </cfRule>
    <cfRule type="cellIs" priority="260" dxfId="567" operator="equal" stopIfTrue="1">
      <formula>"?"</formula>
    </cfRule>
  </conditionalFormatting>
  <conditionalFormatting sqref="AS107:AU107">
    <cfRule type="cellIs" priority="257" dxfId="566" operator="equal" stopIfTrue="1">
      <formula>"Error"</formula>
    </cfRule>
    <cfRule type="cellIs" priority="258" dxfId="567" operator="equal" stopIfTrue="1">
      <formula>"?"</formula>
    </cfRule>
  </conditionalFormatting>
  <conditionalFormatting sqref="AS112:AU112">
    <cfRule type="cellIs" priority="255" dxfId="566" operator="equal" stopIfTrue="1">
      <formula>"Error"</formula>
    </cfRule>
    <cfRule type="cellIs" priority="256" dxfId="567" operator="equal" stopIfTrue="1">
      <formula>"?"</formula>
    </cfRule>
  </conditionalFormatting>
  <conditionalFormatting sqref="AS115:AU115">
    <cfRule type="cellIs" priority="253" dxfId="566" operator="equal" stopIfTrue="1">
      <formula>"Error"</formula>
    </cfRule>
    <cfRule type="cellIs" priority="254" dxfId="567" operator="equal" stopIfTrue="1">
      <formula>"?"</formula>
    </cfRule>
  </conditionalFormatting>
  <conditionalFormatting sqref="AS118:AU118">
    <cfRule type="cellIs" priority="251" dxfId="566" operator="equal" stopIfTrue="1">
      <formula>"Error"</formula>
    </cfRule>
    <cfRule type="cellIs" priority="252" dxfId="567" operator="equal" stopIfTrue="1">
      <formula>"?"</formula>
    </cfRule>
  </conditionalFormatting>
  <conditionalFormatting sqref="AS121:BA121">
    <cfRule type="cellIs" priority="249" dxfId="566" operator="equal" stopIfTrue="1">
      <formula>"Error"</formula>
    </cfRule>
    <cfRule type="cellIs" priority="250" dxfId="567" operator="equal" stopIfTrue="1">
      <formula>"?"</formula>
    </cfRule>
  </conditionalFormatting>
  <conditionalFormatting sqref="AS125:AT125">
    <cfRule type="cellIs" priority="247" dxfId="566" operator="equal" stopIfTrue="1">
      <formula>"Error"</formula>
    </cfRule>
    <cfRule type="cellIs" priority="248" dxfId="567" operator="equal" stopIfTrue="1">
      <formula>"?"</formula>
    </cfRule>
  </conditionalFormatting>
  <conditionalFormatting sqref="AS128:AT128">
    <cfRule type="cellIs" priority="245" dxfId="566" operator="equal" stopIfTrue="1">
      <formula>"Error"</formula>
    </cfRule>
    <cfRule type="cellIs" priority="246" dxfId="567" operator="equal" stopIfTrue="1">
      <formula>"?"</formula>
    </cfRule>
  </conditionalFormatting>
  <conditionalFormatting sqref="AS132:AT132">
    <cfRule type="cellIs" priority="243" dxfId="566" operator="equal" stopIfTrue="1">
      <formula>"Error"</formula>
    </cfRule>
    <cfRule type="cellIs" priority="244" dxfId="567" operator="equal" stopIfTrue="1">
      <formula>"?"</formula>
    </cfRule>
  </conditionalFormatting>
  <conditionalFormatting sqref="AS135:AT135">
    <cfRule type="cellIs" priority="241" dxfId="566" operator="equal" stopIfTrue="1">
      <formula>"Error"</formula>
    </cfRule>
    <cfRule type="cellIs" priority="242" dxfId="567" operator="equal" stopIfTrue="1">
      <formula>"?"</formula>
    </cfRule>
  </conditionalFormatting>
  <conditionalFormatting sqref="AS138:AT138">
    <cfRule type="cellIs" priority="239" dxfId="566" operator="equal" stopIfTrue="1">
      <formula>"Error"</formula>
    </cfRule>
    <cfRule type="cellIs" priority="240" dxfId="567" operator="equal" stopIfTrue="1">
      <formula>"?"</formula>
    </cfRule>
  </conditionalFormatting>
  <conditionalFormatting sqref="AS141:AT141">
    <cfRule type="cellIs" priority="237" dxfId="566" operator="equal" stopIfTrue="1">
      <formula>"Error"</formula>
    </cfRule>
    <cfRule type="cellIs" priority="238" dxfId="567" operator="equal" stopIfTrue="1">
      <formula>"?"</formula>
    </cfRule>
  </conditionalFormatting>
  <conditionalFormatting sqref="AS146:AT146">
    <cfRule type="cellIs" priority="235" dxfId="566" operator="equal" stopIfTrue="1">
      <formula>"Error"</formula>
    </cfRule>
    <cfRule type="cellIs" priority="236" dxfId="567" operator="equal" stopIfTrue="1">
      <formula>"?"</formula>
    </cfRule>
  </conditionalFormatting>
  <conditionalFormatting sqref="AS158:AT158">
    <cfRule type="cellIs" priority="231" dxfId="566" operator="equal" stopIfTrue="1">
      <formula>"Error"</formula>
    </cfRule>
    <cfRule type="cellIs" priority="232" dxfId="567" operator="equal" stopIfTrue="1">
      <formula>"?"</formula>
    </cfRule>
  </conditionalFormatting>
  <conditionalFormatting sqref="AS161:AT161">
    <cfRule type="cellIs" priority="229" dxfId="566" operator="equal" stopIfTrue="1">
      <formula>"Error"</formula>
    </cfRule>
    <cfRule type="cellIs" priority="230" dxfId="567" operator="equal" stopIfTrue="1">
      <formula>"?"</formula>
    </cfRule>
  </conditionalFormatting>
  <conditionalFormatting sqref="AS24:AU24">
    <cfRule type="cellIs" priority="227" dxfId="566" operator="equal" stopIfTrue="1">
      <formula>"Error"</formula>
    </cfRule>
    <cfRule type="cellIs" priority="228" dxfId="567" operator="equal" stopIfTrue="1">
      <formula>"?"</formula>
    </cfRule>
  </conditionalFormatting>
  <conditionalFormatting sqref="AS18:AU18">
    <cfRule type="cellIs" priority="301" dxfId="566" operator="equal" stopIfTrue="1">
      <formula>"Error"</formula>
    </cfRule>
    <cfRule type="cellIs" priority="302" dxfId="567" operator="equal" stopIfTrue="1">
      <formula>"?"</formula>
    </cfRule>
  </conditionalFormatting>
  <conditionalFormatting sqref="AS21:AU21">
    <cfRule type="cellIs" priority="299" dxfId="566" operator="equal" stopIfTrue="1">
      <formula>"Error"</formula>
    </cfRule>
    <cfRule type="cellIs" priority="300" dxfId="567" operator="equal" stopIfTrue="1">
      <formula>"?"</formula>
    </cfRule>
  </conditionalFormatting>
  <conditionalFormatting sqref="AS29:AU29">
    <cfRule type="cellIs" priority="297" dxfId="566" operator="equal" stopIfTrue="1">
      <formula>"Error"</formula>
    </cfRule>
    <cfRule type="cellIs" priority="298" dxfId="567" operator="equal" stopIfTrue="1">
      <formula>"?"</formula>
    </cfRule>
  </conditionalFormatting>
  <conditionalFormatting sqref="AS31:AU31">
    <cfRule type="cellIs" priority="295" dxfId="566" operator="equal" stopIfTrue="1">
      <formula>"Error"</formula>
    </cfRule>
    <cfRule type="cellIs" priority="296" dxfId="567" operator="equal" stopIfTrue="1">
      <formula>"?"</formula>
    </cfRule>
  </conditionalFormatting>
  <conditionalFormatting sqref="AR33:BA33">
    <cfRule type="cellIs" priority="293" dxfId="566" operator="equal" stopIfTrue="1">
      <formula>"Error"</formula>
    </cfRule>
    <cfRule type="cellIs" priority="294" dxfId="567" operator="equal" stopIfTrue="1">
      <formula>"?"</formula>
    </cfRule>
  </conditionalFormatting>
  <conditionalFormatting sqref="AS35:AU35">
    <cfRule type="cellIs" priority="291" dxfId="566" operator="equal" stopIfTrue="1">
      <formula>"Error"</formula>
    </cfRule>
    <cfRule type="cellIs" priority="292" dxfId="567" operator="equal" stopIfTrue="1">
      <formula>"?"</formula>
    </cfRule>
  </conditionalFormatting>
  <conditionalFormatting sqref="AS37:AU37">
    <cfRule type="cellIs" priority="289" dxfId="566" operator="equal" stopIfTrue="1">
      <formula>"Error"</formula>
    </cfRule>
    <cfRule type="cellIs" priority="290" dxfId="567" operator="equal" stopIfTrue="1">
      <formula>"?"</formula>
    </cfRule>
  </conditionalFormatting>
  <conditionalFormatting sqref="AS46:AU46">
    <cfRule type="cellIs" priority="281" dxfId="566" operator="equal" stopIfTrue="1">
      <formula>"Error"</formula>
    </cfRule>
    <cfRule type="cellIs" priority="282" dxfId="567" operator="equal" stopIfTrue="1">
      <formula>"?"</formula>
    </cfRule>
  </conditionalFormatting>
  <conditionalFormatting sqref="AS52:AU52">
    <cfRule type="cellIs" priority="277" dxfId="566" operator="equal" stopIfTrue="1">
      <formula>"Error"</formula>
    </cfRule>
    <cfRule type="cellIs" priority="278" dxfId="567" operator="equal" stopIfTrue="1">
      <formula>"?"</formula>
    </cfRule>
  </conditionalFormatting>
  <conditionalFormatting sqref="AS55:AU55">
    <cfRule type="cellIs" priority="275" dxfId="566" operator="equal" stopIfTrue="1">
      <formula>"Error"</formula>
    </cfRule>
    <cfRule type="cellIs" priority="276" dxfId="567" operator="equal" stopIfTrue="1">
      <formula>"?"</formula>
    </cfRule>
  </conditionalFormatting>
  <conditionalFormatting sqref="AS58:AU58">
    <cfRule type="cellIs" priority="273" dxfId="566" operator="equal" stopIfTrue="1">
      <formula>"Error"</formula>
    </cfRule>
    <cfRule type="cellIs" priority="274" dxfId="567" operator="equal" stopIfTrue="1">
      <formula>"?"</formula>
    </cfRule>
  </conditionalFormatting>
  <conditionalFormatting sqref="AS69:AU69">
    <cfRule type="cellIs" priority="267" dxfId="566" operator="equal" stopIfTrue="1">
      <formula>"Error"</formula>
    </cfRule>
    <cfRule type="cellIs" priority="268" dxfId="567" operator="equal" stopIfTrue="1">
      <formula>"?"</formula>
    </cfRule>
  </conditionalFormatting>
  <conditionalFormatting sqref="AS72:AU72">
    <cfRule type="cellIs" priority="265" dxfId="566" operator="equal" stopIfTrue="1">
      <formula>"Error"</formula>
    </cfRule>
    <cfRule type="cellIs" priority="266" dxfId="567" operator="equal" stopIfTrue="1">
      <formula>"?"</formula>
    </cfRule>
  </conditionalFormatting>
  <conditionalFormatting sqref="AV18:BA18">
    <cfRule type="cellIs" priority="223" dxfId="566" operator="equal" stopIfTrue="1">
      <formula>"Error"</formula>
    </cfRule>
    <cfRule type="cellIs" priority="224" dxfId="567" operator="equal" stopIfTrue="1">
      <formula>"?"</formula>
    </cfRule>
  </conditionalFormatting>
  <conditionalFormatting sqref="AV21:BA21">
    <cfRule type="cellIs" priority="221" dxfId="566" operator="equal" stopIfTrue="1">
      <formula>"Error"</formula>
    </cfRule>
    <cfRule type="cellIs" priority="222" dxfId="567" operator="equal" stopIfTrue="1">
      <formula>"?"</formula>
    </cfRule>
  </conditionalFormatting>
  <conditionalFormatting sqref="AV24:BA24">
    <cfRule type="cellIs" priority="219" dxfId="566" operator="equal" stopIfTrue="1">
      <formula>"Error"</formula>
    </cfRule>
    <cfRule type="cellIs" priority="220" dxfId="567" operator="equal" stopIfTrue="1">
      <formula>"?"</formula>
    </cfRule>
  </conditionalFormatting>
  <conditionalFormatting sqref="AV29:BA29">
    <cfRule type="cellIs" priority="217" dxfId="566" operator="equal" stopIfTrue="1">
      <formula>"Error"</formula>
    </cfRule>
    <cfRule type="cellIs" priority="218" dxfId="567" operator="equal" stopIfTrue="1">
      <formula>"?"</formula>
    </cfRule>
  </conditionalFormatting>
  <conditionalFormatting sqref="AV31:BA31">
    <cfRule type="cellIs" priority="215" dxfId="566" operator="equal" stopIfTrue="1">
      <formula>"Error"</formula>
    </cfRule>
    <cfRule type="cellIs" priority="216" dxfId="567" operator="equal" stopIfTrue="1">
      <formula>"?"</formula>
    </cfRule>
  </conditionalFormatting>
  <conditionalFormatting sqref="AV35:BA35">
    <cfRule type="cellIs" priority="213" dxfId="566" operator="equal" stopIfTrue="1">
      <formula>"Error"</formula>
    </cfRule>
    <cfRule type="cellIs" priority="214" dxfId="567" operator="equal" stopIfTrue="1">
      <formula>"?"</formula>
    </cfRule>
  </conditionalFormatting>
  <conditionalFormatting sqref="AX37:BA37">
    <cfRule type="cellIs" priority="211" dxfId="566" operator="equal" stopIfTrue="1">
      <formula>"Error"</formula>
    </cfRule>
    <cfRule type="cellIs" priority="212" dxfId="567" operator="equal" stopIfTrue="1">
      <formula>"?"</formula>
    </cfRule>
  </conditionalFormatting>
  <conditionalFormatting sqref="AV41:BA41">
    <cfRule type="cellIs" priority="209" dxfId="566" operator="equal" stopIfTrue="1">
      <formula>"Error"</formula>
    </cfRule>
    <cfRule type="cellIs" priority="210" dxfId="567" operator="equal" stopIfTrue="1">
      <formula>"?"</formula>
    </cfRule>
  </conditionalFormatting>
  <conditionalFormatting sqref="AV43:BA43">
    <cfRule type="cellIs" priority="207" dxfId="566" operator="equal" stopIfTrue="1">
      <formula>"Error"</formula>
    </cfRule>
    <cfRule type="cellIs" priority="208" dxfId="567" operator="equal" stopIfTrue="1">
      <formula>"?"</formula>
    </cfRule>
  </conditionalFormatting>
  <conditionalFormatting sqref="AV46:BA46">
    <cfRule type="cellIs" priority="205" dxfId="566" operator="equal" stopIfTrue="1">
      <formula>"Error"</formula>
    </cfRule>
    <cfRule type="cellIs" priority="206" dxfId="567" operator="equal" stopIfTrue="1">
      <formula>"?"</formula>
    </cfRule>
  </conditionalFormatting>
  <conditionalFormatting sqref="AV49:BA49">
    <cfRule type="cellIs" priority="203" dxfId="566" operator="equal" stopIfTrue="1">
      <formula>"Error"</formula>
    </cfRule>
    <cfRule type="cellIs" priority="204" dxfId="567" operator="equal" stopIfTrue="1">
      <formula>"?"</formula>
    </cfRule>
  </conditionalFormatting>
  <conditionalFormatting sqref="AV52:BA52">
    <cfRule type="cellIs" priority="201" dxfId="566" operator="equal" stopIfTrue="1">
      <formula>"Error"</formula>
    </cfRule>
    <cfRule type="cellIs" priority="202" dxfId="567" operator="equal" stopIfTrue="1">
      <formula>"?"</formula>
    </cfRule>
  </conditionalFormatting>
  <conditionalFormatting sqref="AV55:BA55">
    <cfRule type="cellIs" priority="199" dxfId="566" operator="equal" stopIfTrue="1">
      <formula>"Error"</formula>
    </cfRule>
    <cfRule type="cellIs" priority="200" dxfId="567" operator="equal" stopIfTrue="1">
      <formula>"?"</formula>
    </cfRule>
  </conditionalFormatting>
  <conditionalFormatting sqref="AV58:BA58">
    <cfRule type="cellIs" priority="197" dxfId="566" operator="equal" stopIfTrue="1">
      <formula>"Error"</formula>
    </cfRule>
    <cfRule type="cellIs" priority="198" dxfId="567" operator="equal" stopIfTrue="1">
      <formula>"?"</formula>
    </cfRule>
  </conditionalFormatting>
  <conditionalFormatting sqref="AV61:BA61">
    <cfRule type="cellIs" priority="195" dxfId="566" operator="equal" stopIfTrue="1">
      <formula>"Error"</formula>
    </cfRule>
    <cfRule type="cellIs" priority="196" dxfId="567" operator="equal" stopIfTrue="1">
      <formula>"?"</formula>
    </cfRule>
  </conditionalFormatting>
  <conditionalFormatting sqref="AV64:BA64">
    <cfRule type="cellIs" priority="193" dxfId="566" operator="equal" stopIfTrue="1">
      <formula>"Error"</formula>
    </cfRule>
    <cfRule type="cellIs" priority="194" dxfId="567" operator="equal" stopIfTrue="1">
      <formula>"?"</formula>
    </cfRule>
  </conditionalFormatting>
  <conditionalFormatting sqref="AV69:BA69">
    <cfRule type="cellIs" priority="191" dxfId="566" operator="equal" stopIfTrue="1">
      <formula>"Error"</formula>
    </cfRule>
    <cfRule type="cellIs" priority="192" dxfId="567" operator="equal" stopIfTrue="1">
      <formula>"?"</formula>
    </cfRule>
  </conditionalFormatting>
  <conditionalFormatting sqref="AV72:BA72">
    <cfRule type="cellIs" priority="189" dxfId="566" operator="equal" stopIfTrue="1">
      <formula>"Error"</formula>
    </cfRule>
    <cfRule type="cellIs" priority="190" dxfId="567" operator="equal" stopIfTrue="1">
      <formula>"?"</formula>
    </cfRule>
  </conditionalFormatting>
  <conditionalFormatting sqref="AV98:BA98">
    <cfRule type="cellIs" priority="187" dxfId="566" operator="equal" stopIfTrue="1">
      <formula>"Error"</formula>
    </cfRule>
    <cfRule type="cellIs" priority="188" dxfId="567" operator="equal" stopIfTrue="1">
      <formula>"?"</formula>
    </cfRule>
  </conditionalFormatting>
  <conditionalFormatting sqref="AV101:BA101">
    <cfRule type="cellIs" priority="185" dxfId="566" operator="equal" stopIfTrue="1">
      <formula>"Error"</formula>
    </cfRule>
    <cfRule type="cellIs" priority="186" dxfId="567" operator="equal" stopIfTrue="1">
      <formula>"?"</formula>
    </cfRule>
  </conditionalFormatting>
  <conditionalFormatting sqref="AV104:BA104">
    <cfRule type="cellIs" priority="183" dxfId="566" operator="equal" stopIfTrue="1">
      <formula>"Error"</formula>
    </cfRule>
    <cfRule type="cellIs" priority="184" dxfId="567" operator="equal" stopIfTrue="1">
      <formula>"?"</formula>
    </cfRule>
  </conditionalFormatting>
  <conditionalFormatting sqref="AV107:BA107">
    <cfRule type="cellIs" priority="181" dxfId="566" operator="equal" stopIfTrue="1">
      <formula>"Error"</formula>
    </cfRule>
    <cfRule type="cellIs" priority="182" dxfId="567" operator="equal" stopIfTrue="1">
      <formula>"?"</formula>
    </cfRule>
  </conditionalFormatting>
  <conditionalFormatting sqref="AV112:BA112">
    <cfRule type="cellIs" priority="179" dxfId="566" operator="equal" stopIfTrue="1">
      <formula>"Error"</formula>
    </cfRule>
    <cfRule type="cellIs" priority="180" dxfId="567" operator="equal" stopIfTrue="1">
      <formula>"?"</formula>
    </cfRule>
  </conditionalFormatting>
  <conditionalFormatting sqref="AV115:BA115">
    <cfRule type="cellIs" priority="177" dxfId="566" operator="equal" stopIfTrue="1">
      <formula>"Error"</formula>
    </cfRule>
    <cfRule type="cellIs" priority="178" dxfId="567" operator="equal" stopIfTrue="1">
      <formula>"?"</formula>
    </cfRule>
  </conditionalFormatting>
  <conditionalFormatting sqref="AV118:BA118">
    <cfRule type="cellIs" priority="175" dxfId="566" operator="equal" stopIfTrue="1">
      <formula>"Error"</formula>
    </cfRule>
    <cfRule type="cellIs" priority="176" dxfId="567" operator="equal" stopIfTrue="1">
      <formula>"?"</formula>
    </cfRule>
  </conditionalFormatting>
  <conditionalFormatting sqref="AV37:AW37">
    <cfRule type="cellIs" priority="169" dxfId="566" operator="equal" stopIfTrue="1">
      <formula>"Error"</formula>
    </cfRule>
    <cfRule type="cellIs" priority="170" dxfId="567" operator="equal" stopIfTrue="1">
      <formula>"?"</formula>
    </cfRule>
  </conditionalFormatting>
  <conditionalFormatting sqref="AU128">
    <cfRule type="cellIs" priority="167" dxfId="566" operator="equal" stopIfTrue="1">
      <formula>"Error"</formula>
    </cfRule>
    <cfRule type="cellIs" priority="168" dxfId="567" operator="equal" stopIfTrue="1">
      <formula>"?"</formula>
    </cfRule>
  </conditionalFormatting>
  <conditionalFormatting sqref="AU125">
    <cfRule type="cellIs" priority="165" dxfId="566" operator="equal" stopIfTrue="1">
      <formula>"Error"</formula>
    </cfRule>
    <cfRule type="cellIs" priority="166" dxfId="567" operator="equal" stopIfTrue="1">
      <formula>"?"</formula>
    </cfRule>
  </conditionalFormatting>
  <conditionalFormatting sqref="AV128:BA128">
    <cfRule type="cellIs" priority="163" dxfId="566" operator="equal" stopIfTrue="1">
      <formula>"Error"</formula>
    </cfRule>
    <cfRule type="cellIs" priority="164" dxfId="567" operator="equal" stopIfTrue="1">
      <formula>"?"</formula>
    </cfRule>
  </conditionalFormatting>
  <conditionalFormatting sqref="AV125:BA125">
    <cfRule type="cellIs" priority="161" dxfId="566" operator="equal" stopIfTrue="1">
      <formula>"Error"</formula>
    </cfRule>
    <cfRule type="cellIs" priority="162" dxfId="567" operator="equal" stopIfTrue="1">
      <formula>"?"</formula>
    </cfRule>
  </conditionalFormatting>
  <conditionalFormatting sqref="AU132:BB132">
    <cfRule type="cellIs" priority="159" dxfId="566" operator="equal" stopIfTrue="1">
      <formula>"Error"</formula>
    </cfRule>
    <cfRule type="cellIs" priority="160" dxfId="567" operator="equal" stopIfTrue="1">
      <formula>"?"</formula>
    </cfRule>
  </conditionalFormatting>
  <conditionalFormatting sqref="AU135:BA135">
    <cfRule type="cellIs" priority="157" dxfId="566" operator="equal" stopIfTrue="1">
      <formula>"Error"</formula>
    </cfRule>
    <cfRule type="cellIs" priority="158" dxfId="567" operator="equal" stopIfTrue="1">
      <formula>"?"</formula>
    </cfRule>
  </conditionalFormatting>
  <conditionalFormatting sqref="AU138:BB138">
    <cfRule type="cellIs" priority="155" dxfId="566" operator="equal" stopIfTrue="1">
      <formula>"Error"</formula>
    </cfRule>
    <cfRule type="cellIs" priority="156" dxfId="567" operator="equal" stopIfTrue="1">
      <formula>"?"</formula>
    </cfRule>
  </conditionalFormatting>
  <conditionalFormatting sqref="AU141:BB141">
    <cfRule type="cellIs" priority="153" dxfId="566" operator="equal" stopIfTrue="1">
      <formula>"Error"</formula>
    </cfRule>
    <cfRule type="cellIs" priority="154" dxfId="567" operator="equal" stopIfTrue="1">
      <formula>"?"</formula>
    </cfRule>
  </conditionalFormatting>
  <conditionalFormatting sqref="AU146:BA146">
    <cfRule type="cellIs" priority="151" dxfId="566" operator="equal" stopIfTrue="1">
      <formula>"Error"</formula>
    </cfRule>
    <cfRule type="cellIs" priority="152" dxfId="567" operator="equal" stopIfTrue="1">
      <formula>"?"</formula>
    </cfRule>
  </conditionalFormatting>
  <conditionalFormatting sqref="BB39">
    <cfRule type="cellIs" priority="145" dxfId="566" operator="equal" stopIfTrue="1">
      <formula>"Error"</formula>
    </cfRule>
    <cfRule type="cellIs" priority="146" dxfId="567" operator="equal" stopIfTrue="1">
      <formula>"?"</formula>
    </cfRule>
  </conditionalFormatting>
  <conditionalFormatting sqref="BB121:BJ121">
    <cfRule type="cellIs" priority="143" dxfId="566" operator="equal" stopIfTrue="1">
      <formula>"Error"</formula>
    </cfRule>
    <cfRule type="cellIs" priority="144" dxfId="567" operator="equal" stopIfTrue="1">
      <formula>"?"</formula>
    </cfRule>
  </conditionalFormatting>
  <conditionalFormatting sqref="BB33">
    <cfRule type="cellIs" priority="147" dxfId="566" operator="equal" stopIfTrue="1">
      <formula>"Error"</formula>
    </cfRule>
    <cfRule type="cellIs" priority="148" dxfId="567" operator="equal" stopIfTrue="1">
      <formula>"?"</formula>
    </cfRule>
  </conditionalFormatting>
  <conditionalFormatting sqref="BB18">
    <cfRule type="cellIs" priority="139" dxfId="566" operator="equal" stopIfTrue="1">
      <formula>"Error"</formula>
    </cfRule>
    <cfRule type="cellIs" priority="140" dxfId="567" operator="equal" stopIfTrue="1">
      <formula>"?"</formula>
    </cfRule>
  </conditionalFormatting>
  <conditionalFormatting sqref="BB21">
    <cfRule type="cellIs" priority="137" dxfId="566" operator="equal" stopIfTrue="1">
      <formula>"Error"</formula>
    </cfRule>
    <cfRule type="cellIs" priority="138" dxfId="567" operator="equal" stopIfTrue="1">
      <formula>"?"</formula>
    </cfRule>
  </conditionalFormatting>
  <conditionalFormatting sqref="BB24">
    <cfRule type="cellIs" priority="135" dxfId="566" operator="equal" stopIfTrue="1">
      <formula>"Error"</formula>
    </cfRule>
    <cfRule type="cellIs" priority="136" dxfId="567" operator="equal" stopIfTrue="1">
      <formula>"?"</formula>
    </cfRule>
  </conditionalFormatting>
  <conditionalFormatting sqref="BB29">
    <cfRule type="cellIs" priority="133" dxfId="566" operator="equal" stopIfTrue="1">
      <formula>"Error"</formula>
    </cfRule>
    <cfRule type="cellIs" priority="134" dxfId="567" operator="equal" stopIfTrue="1">
      <formula>"?"</formula>
    </cfRule>
  </conditionalFormatting>
  <conditionalFormatting sqref="BB31">
    <cfRule type="cellIs" priority="131" dxfId="566" operator="equal" stopIfTrue="1">
      <formula>"Error"</formula>
    </cfRule>
    <cfRule type="cellIs" priority="132" dxfId="567" operator="equal" stopIfTrue="1">
      <formula>"?"</formula>
    </cfRule>
  </conditionalFormatting>
  <conditionalFormatting sqref="BB35">
    <cfRule type="cellIs" priority="129" dxfId="566" operator="equal" stopIfTrue="1">
      <formula>"Error"</formula>
    </cfRule>
    <cfRule type="cellIs" priority="130" dxfId="567" operator="equal" stopIfTrue="1">
      <formula>"?"</formula>
    </cfRule>
  </conditionalFormatting>
  <conditionalFormatting sqref="BB37">
    <cfRule type="cellIs" priority="127" dxfId="566" operator="equal" stopIfTrue="1">
      <formula>"Error"</formula>
    </cfRule>
    <cfRule type="cellIs" priority="128" dxfId="567" operator="equal" stopIfTrue="1">
      <formula>"?"</formula>
    </cfRule>
  </conditionalFormatting>
  <conditionalFormatting sqref="BB41">
    <cfRule type="cellIs" priority="125" dxfId="566" operator="equal" stopIfTrue="1">
      <formula>"Error"</formula>
    </cfRule>
    <cfRule type="cellIs" priority="126" dxfId="567" operator="equal" stopIfTrue="1">
      <formula>"?"</formula>
    </cfRule>
  </conditionalFormatting>
  <conditionalFormatting sqref="BB43">
    <cfRule type="cellIs" priority="123" dxfId="566" operator="equal" stopIfTrue="1">
      <formula>"Error"</formula>
    </cfRule>
    <cfRule type="cellIs" priority="124" dxfId="567" operator="equal" stopIfTrue="1">
      <formula>"?"</formula>
    </cfRule>
  </conditionalFormatting>
  <conditionalFormatting sqref="BB46">
    <cfRule type="cellIs" priority="121" dxfId="566" operator="equal" stopIfTrue="1">
      <formula>"Error"</formula>
    </cfRule>
    <cfRule type="cellIs" priority="122" dxfId="567" operator="equal" stopIfTrue="1">
      <formula>"?"</formula>
    </cfRule>
  </conditionalFormatting>
  <conditionalFormatting sqref="BB49">
    <cfRule type="cellIs" priority="119" dxfId="566" operator="equal" stopIfTrue="1">
      <formula>"Error"</formula>
    </cfRule>
    <cfRule type="cellIs" priority="120" dxfId="567" operator="equal" stopIfTrue="1">
      <formula>"?"</formula>
    </cfRule>
  </conditionalFormatting>
  <conditionalFormatting sqref="BB52">
    <cfRule type="cellIs" priority="117" dxfId="566" operator="equal" stopIfTrue="1">
      <formula>"Error"</formula>
    </cfRule>
    <cfRule type="cellIs" priority="118" dxfId="567" operator="equal" stopIfTrue="1">
      <formula>"?"</formula>
    </cfRule>
  </conditionalFormatting>
  <conditionalFormatting sqref="BB55">
    <cfRule type="cellIs" priority="115" dxfId="566" operator="equal" stopIfTrue="1">
      <formula>"Error"</formula>
    </cfRule>
    <cfRule type="cellIs" priority="116" dxfId="567" operator="equal" stopIfTrue="1">
      <formula>"?"</formula>
    </cfRule>
  </conditionalFormatting>
  <conditionalFormatting sqref="BB58">
    <cfRule type="cellIs" priority="113" dxfId="566" operator="equal" stopIfTrue="1">
      <formula>"Error"</formula>
    </cfRule>
    <cfRule type="cellIs" priority="114" dxfId="567" operator="equal" stopIfTrue="1">
      <formula>"?"</formula>
    </cfRule>
  </conditionalFormatting>
  <conditionalFormatting sqref="BB61">
    <cfRule type="cellIs" priority="111" dxfId="566" operator="equal" stopIfTrue="1">
      <formula>"Error"</formula>
    </cfRule>
    <cfRule type="cellIs" priority="112" dxfId="567" operator="equal" stopIfTrue="1">
      <formula>"?"</formula>
    </cfRule>
  </conditionalFormatting>
  <conditionalFormatting sqref="BB64">
    <cfRule type="cellIs" priority="109" dxfId="566" operator="equal" stopIfTrue="1">
      <formula>"Error"</formula>
    </cfRule>
    <cfRule type="cellIs" priority="110" dxfId="567" operator="equal" stopIfTrue="1">
      <formula>"?"</formula>
    </cfRule>
  </conditionalFormatting>
  <conditionalFormatting sqref="BB69">
    <cfRule type="cellIs" priority="107" dxfId="566" operator="equal" stopIfTrue="1">
      <formula>"Error"</formula>
    </cfRule>
    <cfRule type="cellIs" priority="108" dxfId="567" operator="equal" stopIfTrue="1">
      <formula>"?"</formula>
    </cfRule>
  </conditionalFormatting>
  <conditionalFormatting sqref="BB72">
    <cfRule type="cellIs" priority="105" dxfId="566" operator="equal" stopIfTrue="1">
      <formula>"Error"</formula>
    </cfRule>
    <cfRule type="cellIs" priority="106" dxfId="567" operator="equal" stopIfTrue="1">
      <formula>"?"</formula>
    </cfRule>
  </conditionalFormatting>
  <conditionalFormatting sqref="BB98">
    <cfRule type="cellIs" priority="103" dxfId="566" operator="equal" stopIfTrue="1">
      <formula>"Error"</formula>
    </cfRule>
    <cfRule type="cellIs" priority="104" dxfId="567" operator="equal" stopIfTrue="1">
      <formula>"?"</formula>
    </cfRule>
  </conditionalFormatting>
  <conditionalFormatting sqref="BB101">
    <cfRule type="cellIs" priority="101" dxfId="566" operator="equal" stopIfTrue="1">
      <formula>"Error"</formula>
    </cfRule>
    <cfRule type="cellIs" priority="102" dxfId="567" operator="equal" stopIfTrue="1">
      <formula>"?"</formula>
    </cfRule>
  </conditionalFormatting>
  <conditionalFormatting sqref="BB104">
    <cfRule type="cellIs" priority="99" dxfId="566" operator="equal" stopIfTrue="1">
      <formula>"Error"</formula>
    </cfRule>
    <cfRule type="cellIs" priority="100" dxfId="567" operator="equal" stopIfTrue="1">
      <formula>"?"</formula>
    </cfRule>
  </conditionalFormatting>
  <conditionalFormatting sqref="BB107">
    <cfRule type="cellIs" priority="97" dxfId="566" operator="equal" stopIfTrue="1">
      <formula>"Error"</formula>
    </cfRule>
    <cfRule type="cellIs" priority="98" dxfId="567" operator="equal" stopIfTrue="1">
      <formula>"?"</formula>
    </cfRule>
  </conditionalFormatting>
  <conditionalFormatting sqref="BB112">
    <cfRule type="cellIs" priority="95" dxfId="566" operator="equal" stopIfTrue="1">
      <formula>"Error"</formula>
    </cfRule>
    <cfRule type="cellIs" priority="96" dxfId="567" operator="equal" stopIfTrue="1">
      <formula>"?"</formula>
    </cfRule>
  </conditionalFormatting>
  <conditionalFormatting sqref="BB115">
    <cfRule type="cellIs" priority="93" dxfId="566" operator="equal" stopIfTrue="1">
      <formula>"Error"</formula>
    </cfRule>
    <cfRule type="cellIs" priority="94" dxfId="567" operator="equal" stopIfTrue="1">
      <formula>"?"</formula>
    </cfRule>
  </conditionalFormatting>
  <conditionalFormatting sqref="BB118">
    <cfRule type="cellIs" priority="91" dxfId="566" operator="equal" stopIfTrue="1">
      <formula>"Error"</formula>
    </cfRule>
    <cfRule type="cellIs" priority="92" dxfId="567" operator="equal" stopIfTrue="1">
      <formula>"?"</formula>
    </cfRule>
  </conditionalFormatting>
  <conditionalFormatting sqref="BB128:BJ128">
    <cfRule type="cellIs" priority="85" dxfId="566" operator="equal" stopIfTrue="1">
      <formula>"Error"</formula>
    </cfRule>
    <cfRule type="cellIs" priority="86" dxfId="567" operator="equal" stopIfTrue="1">
      <formula>"?"</formula>
    </cfRule>
  </conditionalFormatting>
  <conditionalFormatting sqref="BB125">
    <cfRule type="cellIs" priority="83" dxfId="566" operator="equal" stopIfTrue="1">
      <formula>"Error"</formula>
    </cfRule>
    <cfRule type="cellIs" priority="84" dxfId="567" operator="equal" stopIfTrue="1">
      <formula>"?"</formula>
    </cfRule>
  </conditionalFormatting>
  <conditionalFormatting sqref="BB135:BJ135">
    <cfRule type="cellIs" priority="79" dxfId="566" operator="equal" stopIfTrue="1">
      <formula>"Error"</formula>
    </cfRule>
    <cfRule type="cellIs" priority="80" dxfId="567" operator="equal" stopIfTrue="1">
      <formula>"?"</formula>
    </cfRule>
  </conditionalFormatting>
  <conditionalFormatting sqref="BB146:BJ146">
    <cfRule type="cellIs" priority="73" dxfId="566" operator="equal" stopIfTrue="1">
      <formula>"Error"</formula>
    </cfRule>
    <cfRule type="cellIs" priority="74" dxfId="567" operator="equal" stopIfTrue="1">
      <formula>"?"</formula>
    </cfRule>
  </conditionalFormatting>
  <conditionalFormatting sqref="AU158:BJ158">
    <cfRule type="cellIs" priority="69" dxfId="566" operator="equal" stopIfTrue="1">
      <formula>"Error"</formula>
    </cfRule>
    <cfRule type="cellIs" priority="70" dxfId="567" operator="equal" stopIfTrue="1">
      <formula>"?"</formula>
    </cfRule>
  </conditionalFormatting>
  <conditionalFormatting sqref="AU161:BJ161">
    <cfRule type="cellIs" priority="67" dxfId="566" operator="equal" stopIfTrue="1">
      <formula>"Error"</formula>
    </cfRule>
    <cfRule type="cellIs" priority="68" dxfId="567" operator="equal" stopIfTrue="1">
      <formula>"?"</formula>
    </cfRule>
  </conditionalFormatting>
  <conditionalFormatting sqref="BC18:BJ18">
    <cfRule type="cellIs" priority="65" dxfId="566" operator="equal" stopIfTrue="1">
      <formula>"Error"</formula>
    </cfRule>
    <cfRule type="cellIs" priority="66" dxfId="567" operator="equal" stopIfTrue="1">
      <formula>"?"</formula>
    </cfRule>
  </conditionalFormatting>
  <conditionalFormatting sqref="BC21:BJ21">
    <cfRule type="cellIs" priority="63" dxfId="566" operator="equal" stopIfTrue="1">
      <formula>"Error"</formula>
    </cfRule>
    <cfRule type="cellIs" priority="64" dxfId="567" operator="equal" stopIfTrue="1">
      <formula>"?"</formula>
    </cfRule>
  </conditionalFormatting>
  <conditionalFormatting sqref="BC24:BJ24">
    <cfRule type="cellIs" priority="61" dxfId="566" operator="equal" stopIfTrue="1">
      <formula>"Error"</formula>
    </cfRule>
    <cfRule type="cellIs" priority="62" dxfId="567" operator="equal" stopIfTrue="1">
      <formula>"?"</formula>
    </cfRule>
  </conditionalFormatting>
  <conditionalFormatting sqref="BC39:BJ39">
    <cfRule type="cellIs" priority="57" dxfId="566" operator="equal" stopIfTrue="1">
      <formula>"Error"</formula>
    </cfRule>
    <cfRule type="cellIs" priority="58" dxfId="567" operator="equal" stopIfTrue="1">
      <formula>"?"</formula>
    </cfRule>
  </conditionalFormatting>
  <conditionalFormatting sqref="BC33:BJ33">
    <cfRule type="cellIs" priority="59" dxfId="566" operator="equal" stopIfTrue="1">
      <formula>"Error"</formula>
    </cfRule>
    <cfRule type="cellIs" priority="60" dxfId="567" operator="equal" stopIfTrue="1">
      <formula>"?"</formula>
    </cfRule>
  </conditionalFormatting>
  <conditionalFormatting sqref="BC29:BJ29">
    <cfRule type="cellIs" priority="55" dxfId="566" operator="equal" stopIfTrue="1">
      <formula>"Error"</formula>
    </cfRule>
    <cfRule type="cellIs" priority="56" dxfId="567" operator="equal" stopIfTrue="1">
      <formula>"?"</formula>
    </cfRule>
  </conditionalFormatting>
  <conditionalFormatting sqref="BC31:BJ31">
    <cfRule type="cellIs" priority="53" dxfId="566" operator="equal" stopIfTrue="1">
      <formula>"Error"</formula>
    </cfRule>
    <cfRule type="cellIs" priority="54" dxfId="567" operator="equal" stopIfTrue="1">
      <formula>"?"</formula>
    </cfRule>
  </conditionalFormatting>
  <conditionalFormatting sqref="BC35:BJ35">
    <cfRule type="cellIs" priority="51" dxfId="566" operator="equal" stopIfTrue="1">
      <formula>"Error"</formula>
    </cfRule>
    <cfRule type="cellIs" priority="52" dxfId="567" operator="equal" stopIfTrue="1">
      <formula>"?"</formula>
    </cfRule>
  </conditionalFormatting>
  <conditionalFormatting sqref="BC37:BJ37">
    <cfRule type="cellIs" priority="49" dxfId="566" operator="equal" stopIfTrue="1">
      <formula>"Error"</formula>
    </cfRule>
    <cfRule type="cellIs" priority="50" dxfId="567" operator="equal" stopIfTrue="1">
      <formula>"?"</formula>
    </cfRule>
  </conditionalFormatting>
  <conditionalFormatting sqref="BC41:BJ41">
    <cfRule type="cellIs" priority="47" dxfId="566" operator="equal" stopIfTrue="1">
      <formula>"Error"</formula>
    </cfRule>
    <cfRule type="cellIs" priority="48" dxfId="567" operator="equal" stopIfTrue="1">
      <formula>"?"</formula>
    </cfRule>
  </conditionalFormatting>
  <conditionalFormatting sqref="BC43:BJ43">
    <cfRule type="cellIs" priority="45" dxfId="566" operator="equal" stopIfTrue="1">
      <formula>"Error"</formula>
    </cfRule>
    <cfRule type="cellIs" priority="46" dxfId="567" operator="equal" stopIfTrue="1">
      <formula>"?"</formula>
    </cfRule>
  </conditionalFormatting>
  <conditionalFormatting sqref="BC46:BJ46">
    <cfRule type="cellIs" priority="43" dxfId="566" operator="equal" stopIfTrue="1">
      <formula>"Error"</formula>
    </cfRule>
    <cfRule type="cellIs" priority="44" dxfId="567" operator="equal" stopIfTrue="1">
      <formula>"?"</formula>
    </cfRule>
  </conditionalFormatting>
  <conditionalFormatting sqref="BC49:BJ49">
    <cfRule type="cellIs" priority="41" dxfId="566" operator="equal" stopIfTrue="1">
      <formula>"Error"</formula>
    </cfRule>
    <cfRule type="cellIs" priority="42" dxfId="567" operator="equal" stopIfTrue="1">
      <formula>"?"</formula>
    </cfRule>
  </conditionalFormatting>
  <conditionalFormatting sqref="BC52:BJ52">
    <cfRule type="cellIs" priority="39" dxfId="566" operator="equal" stopIfTrue="1">
      <formula>"Error"</formula>
    </cfRule>
    <cfRule type="cellIs" priority="40" dxfId="567" operator="equal" stopIfTrue="1">
      <formula>"?"</formula>
    </cfRule>
  </conditionalFormatting>
  <conditionalFormatting sqref="BC55:BJ55">
    <cfRule type="cellIs" priority="37" dxfId="566" operator="equal" stopIfTrue="1">
      <formula>"Error"</formula>
    </cfRule>
    <cfRule type="cellIs" priority="38" dxfId="567" operator="equal" stopIfTrue="1">
      <formula>"?"</formula>
    </cfRule>
  </conditionalFormatting>
  <conditionalFormatting sqref="BC58:BJ58">
    <cfRule type="cellIs" priority="35" dxfId="566" operator="equal" stopIfTrue="1">
      <formula>"Error"</formula>
    </cfRule>
    <cfRule type="cellIs" priority="36" dxfId="567" operator="equal" stopIfTrue="1">
      <formula>"?"</formula>
    </cfRule>
  </conditionalFormatting>
  <conditionalFormatting sqref="BC61:BJ61">
    <cfRule type="cellIs" priority="33" dxfId="566" operator="equal" stopIfTrue="1">
      <formula>"Error"</formula>
    </cfRule>
    <cfRule type="cellIs" priority="34" dxfId="567" operator="equal" stopIfTrue="1">
      <formula>"?"</formula>
    </cfRule>
  </conditionalFormatting>
  <conditionalFormatting sqref="BC64:BJ64">
    <cfRule type="cellIs" priority="31" dxfId="566" operator="equal" stopIfTrue="1">
      <formula>"Error"</formula>
    </cfRule>
    <cfRule type="cellIs" priority="32" dxfId="567" operator="equal" stopIfTrue="1">
      <formula>"?"</formula>
    </cfRule>
  </conditionalFormatting>
  <conditionalFormatting sqref="BC69:BJ69">
    <cfRule type="cellIs" priority="29" dxfId="566" operator="equal" stopIfTrue="1">
      <formula>"Error"</formula>
    </cfRule>
    <cfRule type="cellIs" priority="30" dxfId="567" operator="equal" stopIfTrue="1">
      <formula>"?"</formula>
    </cfRule>
  </conditionalFormatting>
  <conditionalFormatting sqref="BC72:BG72 BI72">
    <cfRule type="cellIs" priority="27" dxfId="566" operator="equal" stopIfTrue="1">
      <formula>"Error"</formula>
    </cfRule>
    <cfRule type="cellIs" priority="28" dxfId="567" operator="equal" stopIfTrue="1">
      <formula>"?"</formula>
    </cfRule>
  </conditionalFormatting>
  <conditionalFormatting sqref="BC98:BJ98">
    <cfRule type="cellIs" priority="25" dxfId="566" operator="equal" stopIfTrue="1">
      <formula>"Error"</formula>
    </cfRule>
    <cfRule type="cellIs" priority="26" dxfId="567" operator="equal" stopIfTrue="1">
      <formula>"?"</formula>
    </cfRule>
  </conditionalFormatting>
  <conditionalFormatting sqref="BC101:BJ101">
    <cfRule type="cellIs" priority="23" dxfId="566" operator="equal" stopIfTrue="1">
      <formula>"Error"</formula>
    </cfRule>
    <cfRule type="cellIs" priority="24" dxfId="567" operator="equal" stopIfTrue="1">
      <formula>"?"</formula>
    </cfRule>
  </conditionalFormatting>
  <conditionalFormatting sqref="BC104:BJ104">
    <cfRule type="cellIs" priority="21" dxfId="566" operator="equal" stopIfTrue="1">
      <formula>"Error"</formula>
    </cfRule>
    <cfRule type="cellIs" priority="22" dxfId="567" operator="equal" stopIfTrue="1">
      <formula>"?"</formula>
    </cfRule>
  </conditionalFormatting>
  <conditionalFormatting sqref="BC107:BJ107">
    <cfRule type="cellIs" priority="19" dxfId="566" operator="equal" stopIfTrue="1">
      <formula>"Error"</formula>
    </cfRule>
    <cfRule type="cellIs" priority="20" dxfId="567" operator="equal" stopIfTrue="1">
      <formula>"?"</formula>
    </cfRule>
  </conditionalFormatting>
  <conditionalFormatting sqref="BC112:BJ112">
    <cfRule type="cellIs" priority="17" dxfId="566" operator="equal" stopIfTrue="1">
      <formula>"Error"</formula>
    </cfRule>
    <cfRule type="cellIs" priority="18" dxfId="567" operator="equal" stopIfTrue="1">
      <formula>"?"</formula>
    </cfRule>
  </conditionalFormatting>
  <conditionalFormatting sqref="BC115:BJ115">
    <cfRule type="cellIs" priority="15" dxfId="566" operator="equal" stopIfTrue="1">
      <formula>"Error"</formula>
    </cfRule>
    <cfRule type="cellIs" priority="16" dxfId="567" operator="equal" stopIfTrue="1">
      <formula>"?"</formula>
    </cfRule>
  </conditionalFormatting>
  <conditionalFormatting sqref="BC118:BJ118">
    <cfRule type="cellIs" priority="13" dxfId="566" operator="equal" stopIfTrue="1">
      <formula>"Error"</formula>
    </cfRule>
    <cfRule type="cellIs" priority="14" dxfId="567" operator="equal" stopIfTrue="1">
      <formula>"?"</formula>
    </cfRule>
  </conditionalFormatting>
  <conditionalFormatting sqref="BH72 BJ72">
    <cfRule type="cellIs" priority="11" dxfId="566" operator="equal" stopIfTrue="1">
      <formula>"Error"</formula>
    </cfRule>
    <cfRule type="cellIs" priority="12" dxfId="567" operator="equal" stopIfTrue="1">
      <formula>"?"</formula>
    </cfRule>
  </conditionalFormatting>
  <conditionalFormatting sqref="BC125:BJ125">
    <cfRule type="cellIs" priority="9" dxfId="566" operator="equal" stopIfTrue="1">
      <formula>"Error"</formula>
    </cfRule>
    <cfRule type="cellIs" priority="10" dxfId="567" operator="equal" stopIfTrue="1">
      <formula>"?"</formula>
    </cfRule>
  </conditionalFormatting>
  <conditionalFormatting sqref="BC132:BJ132">
    <cfRule type="cellIs" priority="7" dxfId="566" operator="equal" stopIfTrue="1">
      <formula>"Error"</formula>
    </cfRule>
    <cfRule type="cellIs" priority="8" dxfId="567" operator="equal" stopIfTrue="1">
      <formula>"?"</formula>
    </cfRule>
  </conditionalFormatting>
  <conditionalFormatting sqref="BC138:BJ138">
    <cfRule type="cellIs" priority="5" dxfId="566" operator="equal" stopIfTrue="1">
      <formula>"Error"</formula>
    </cfRule>
    <cfRule type="cellIs" priority="6" dxfId="567" operator="equal" stopIfTrue="1">
      <formula>"?"</formula>
    </cfRule>
  </conditionalFormatting>
  <conditionalFormatting sqref="BC141:BJ141">
    <cfRule type="cellIs" priority="3" dxfId="566" operator="equal" stopIfTrue="1">
      <formula>"Error"</formula>
    </cfRule>
    <cfRule type="cellIs" priority="4" dxfId="567" operator="equal" stopIfTrue="1">
      <formula>"?"</formula>
    </cfRule>
  </conditionalFormatting>
  <conditionalFormatting sqref="C149:BJ149">
    <cfRule type="cellIs" priority="1" dxfId="566" operator="equal" stopIfTrue="1">
      <formula>"Error"</formula>
    </cfRule>
    <cfRule type="cellIs" priority="2" dxfId="567" operator="equal" stopIfTrue="1">
      <formula>"?"</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J59"/>
  <sheetViews>
    <sheetView zoomScaleSheetLayoutView="50" zoomScalePageLayoutView="0" workbookViewId="0" topLeftCell="A1">
      <pane xSplit="2" topLeftCell="C1" activePane="topRight" state="frozen"/>
      <selection pane="topLeft" activeCell="B46" sqref="B46"/>
      <selection pane="topRight" activeCell="A1" sqref="A1:B1"/>
    </sheetView>
  </sheetViews>
  <sheetFormatPr defaultColWidth="9.140625" defaultRowHeight="15"/>
  <cols>
    <col min="1" max="1" width="16.7109375" style="17" customWidth="1"/>
    <col min="2" max="2" width="39.00390625" style="31" bestFit="1" customWidth="1"/>
    <col min="3" max="7" width="11.7109375" style="17" customWidth="1"/>
    <col min="8" max="9" width="12.28125" style="17" customWidth="1"/>
    <col min="10" max="13" width="11.7109375" style="17" customWidth="1"/>
    <col min="14" max="14" width="12.28125" style="17" customWidth="1"/>
    <col min="15" max="29" width="11.7109375" style="17" customWidth="1"/>
    <col min="30" max="31" width="11.7109375" style="45" customWidth="1"/>
    <col min="32" max="32" width="12.28125" style="45" customWidth="1"/>
    <col min="33" max="40" width="11.7109375" style="45" customWidth="1"/>
    <col min="41" max="41" width="12.28125" style="45" customWidth="1"/>
    <col min="42" max="49" width="11.7109375" style="45" customWidth="1"/>
    <col min="50" max="50" width="12.28125" style="45" customWidth="1"/>
    <col min="51" max="51" width="12.140625" style="45" bestFit="1" customWidth="1"/>
    <col min="52" max="54" width="13.421875" style="45" bestFit="1" customWidth="1"/>
    <col min="55" max="55" width="12.140625" style="45" customWidth="1"/>
    <col min="56" max="58" width="13.421875" style="45" bestFit="1" customWidth="1"/>
    <col min="59" max="59" width="12.140625" style="45" customWidth="1"/>
    <col min="60" max="62" width="13.421875" style="45" bestFit="1" customWidth="1"/>
    <col min="63" max="63" width="9.140625" style="45" customWidth="1"/>
    <col min="64" max="16384" width="9.140625" style="18" customWidth="1"/>
  </cols>
  <sheetData>
    <row r="1" spans="1:2" ht="15" customHeight="1">
      <c r="A1" s="208" t="s">
        <v>0</v>
      </c>
      <c r="B1" s="209"/>
    </row>
    <row r="2" spans="1:2" ht="21" customHeight="1">
      <c r="A2" s="210" t="s">
        <v>1</v>
      </c>
      <c r="B2" s="211"/>
    </row>
    <row r="3" spans="1:2" ht="10.5">
      <c r="A3" s="210"/>
      <c r="B3" s="211"/>
    </row>
    <row r="4" spans="1:2" ht="10.5">
      <c r="A4" s="212"/>
      <c r="B4" s="213"/>
    </row>
    <row r="5" spans="1:20" ht="10.5">
      <c r="A5" s="2" t="s">
        <v>2</v>
      </c>
      <c r="B5" s="3" t="s">
        <v>3</v>
      </c>
      <c r="K5" s="26"/>
      <c r="L5" s="27"/>
      <c r="M5" s="27"/>
      <c r="N5" s="27"/>
      <c r="O5" s="27"/>
      <c r="P5" s="27"/>
      <c r="Q5" s="27"/>
      <c r="R5" s="27"/>
      <c r="S5" s="27"/>
      <c r="T5" s="26"/>
    </row>
    <row r="6" spans="1:29" ht="10.5">
      <c r="A6" s="4" t="s">
        <v>4</v>
      </c>
      <c r="B6" s="5" t="s">
        <v>599</v>
      </c>
      <c r="K6" s="26"/>
      <c r="L6" s="28"/>
      <c r="M6" s="28"/>
      <c r="N6" s="28"/>
      <c r="O6" s="28"/>
      <c r="P6" s="28"/>
      <c r="Q6" s="28"/>
      <c r="R6" s="28"/>
      <c r="S6" s="28"/>
      <c r="T6" s="28"/>
      <c r="U6" s="9"/>
      <c r="V6" s="9"/>
      <c r="W6" s="9"/>
      <c r="X6" s="9"/>
      <c r="Y6" s="9"/>
      <c r="Z6" s="9"/>
      <c r="AA6" s="9"/>
      <c r="AB6" s="9"/>
      <c r="AC6" s="9"/>
    </row>
    <row r="7" spans="1:29" ht="10.5">
      <c r="A7" s="4" t="s">
        <v>5</v>
      </c>
      <c r="B7" s="5" t="s">
        <v>628</v>
      </c>
      <c r="K7" s="26"/>
      <c r="L7" s="28"/>
      <c r="M7" s="28"/>
      <c r="N7" s="28"/>
      <c r="O7" s="28"/>
      <c r="P7" s="28"/>
      <c r="Q7" s="28"/>
      <c r="R7" s="28"/>
      <c r="S7" s="28"/>
      <c r="T7" s="28"/>
      <c r="U7" s="9"/>
      <c r="V7" s="9"/>
      <c r="W7" s="9"/>
      <c r="X7" s="9"/>
      <c r="Y7" s="9"/>
      <c r="Z7" s="9"/>
      <c r="AA7" s="9"/>
      <c r="AB7" s="9"/>
      <c r="AC7" s="9"/>
    </row>
    <row r="8" spans="1:29" ht="10.5">
      <c r="A8" s="4" t="s">
        <v>6</v>
      </c>
      <c r="B8" s="5" t="s">
        <v>627</v>
      </c>
      <c r="L8" s="9"/>
      <c r="M8" s="9"/>
      <c r="N8" s="9"/>
      <c r="O8" s="9"/>
      <c r="P8" s="9"/>
      <c r="Q8" s="9"/>
      <c r="R8" s="9"/>
      <c r="S8" s="9"/>
      <c r="T8" s="9"/>
      <c r="U8" s="9"/>
      <c r="V8" s="9"/>
      <c r="W8" s="9"/>
      <c r="X8" s="9"/>
      <c r="Y8" s="9"/>
      <c r="Z8" s="9"/>
      <c r="AA8" s="9"/>
      <c r="AB8" s="9"/>
      <c r="AC8" s="9"/>
    </row>
    <row r="9" spans="1:29" ht="10.5">
      <c r="A9" s="9"/>
      <c r="B9" s="9"/>
      <c r="C9" s="9"/>
      <c r="D9" s="9"/>
      <c r="E9" s="9"/>
      <c r="F9" s="9"/>
      <c r="G9" s="9"/>
      <c r="H9" s="9"/>
      <c r="I9" s="9"/>
      <c r="J9" s="9"/>
      <c r="K9" s="9"/>
      <c r="L9" s="9"/>
      <c r="M9" s="9"/>
      <c r="N9" s="9"/>
      <c r="O9" s="9"/>
      <c r="P9" s="9"/>
      <c r="Q9" s="9"/>
      <c r="R9" s="9"/>
      <c r="S9" s="9"/>
      <c r="T9" s="9"/>
      <c r="U9" s="9"/>
      <c r="V9" s="9"/>
      <c r="W9" s="9"/>
      <c r="X9" s="9"/>
      <c r="Y9" s="9"/>
      <c r="Z9" s="9"/>
      <c r="AA9" s="9"/>
      <c r="AB9" s="9"/>
      <c r="AC9" s="9"/>
    </row>
    <row r="10" spans="1:62" ht="12.75">
      <c r="A10" s="13" t="s">
        <v>7</v>
      </c>
      <c r="B10" s="6" t="s">
        <v>8</v>
      </c>
      <c r="C10" s="55"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c r="BI10" s="56" t="str">
        <f>'Annex 1'!BI13</f>
        <v>2022Q3</v>
      </c>
      <c r="BJ10" s="56" t="str">
        <f>'Annex 1'!BJ13</f>
        <v>2022Q4</v>
      </c>
    </row>
    <row r="11" spans="1:62" ht="11.25">
      <c r="A11" s="14" t="s">
        <v>36</v>
      </c>
      <c r="B11" s="7" t="s">
        <v>37</v>
      </c>
      <c r="C11" s="64">
        <v>348661224</v>
      </c>
      <c r="D11" s="64">
        <v>369052488</v>
      </c>
      <c r="E11" s="64">
        <v>380192442</v>
      </c>
      <c r="F11" s="64">
        <v>361985092</v>
      </c>
      <c r="G11" s="64">
        <v>319473295</v>
      </c>
      <c r="H11" s="64">
        <v>290519966</v>
      </c>
      <c r="I11" s="65">
        <v>254996525</v>
      </c>
      <c r="J11" s="65">
        <v>252790132</v>
      </c>
      <c r="K11" s="64">
        <v>220269726</v>
      </c>
      <c r="L11" s="64">
        <v>250496561</v>
      </c>
      <c r="M11" s="64">
        <v>222598493</v>
      </c>
      <c r="N11" s="64">
        <v>216932571</v>
      </c>
      <c r="O11" s="64">
        <v>213896417</v>
      </c>
      <c r="P11" s="64">
        <v>229583729</v>
      </c>
      <c r="Q11" s="64">
        <v>228417709</v>
      </c>
      <c r="R11" s="64">
        <v>223603458</v>
      </c>
      <c r="S11" s="64">
        <v>226352744</v>
      </c>
      <c r="T11" s="64">
        <v>232734841</v>
      </c>
      <c r="U11" s="64">
        <v>241214729</v>
      </c>
      <c r="V11" s="66">
        <v>255576893</v>
      </c>
      <c r="W11" s="66">
        <v>258088306</v>
      </c>
      <c r="X11" s="66">
        <v>272017035</v>
      </c>
      <c r="Y11" s="66">
        <v>287730145</v>
      </c>
      <c r="Z11" s="66">
        <v>367944465</v>
      </c>
      <c r="AA11" s="66">
        <v>308925106</v>
      </c>
      <c r="AB11" s="66">
        <v>348065774</v>
      </c>
      <c r="AC11" s="66">
        <v>343909366</v>
      </c>
      <c r="AD11" s="66">
        <v>387574447</v>
      </c>
      <c r="AE11" s="66">
        <v>367930523</v>
      </c>
      <c r="AF11" s="66">
        <v>432273296</v>
      </c>
      <c r="AG11" s="66">
        <v>413630925</v>
      </c>
      <c r="AH11" s="66">
        <v>471959147</v>
      </c>
      <c r="AI11" s="66">
        <v>524586180</v>
      </c>
      <c r="AJ11" s="66">
        <v>547396919</v>
      </c>
      <c r="AK11" s="66">
        <v>551440482</v>
      </c>
      <c r="AL11" s="66">
        <v>542237709</v>
      </c>
      <c r="AM11" s="66">
        <v>539032198</v>
      </c>
      <c r="AN11" s="66">
        <v>548629369</v>
      </c>
      <c r="AO11" s="66">
        <v>742596907</v>
      </c>
      <c r="AP11" s="66">
        <v>508236698</v>
      </c>
      <c r="AQ11" s="66">
        <v>536123741</v>
      </c>
      <c r="AR11" s="101">
        <v>539173582</v>
      </c>
      <c r="AS11" s="101">
        <v>483978264</v>
      </c>
      <c r="AT11" s="101">
        <v>531461995</v>
      </c>
      <c r="AU11" s="101">
        <v>524769482</v>
      </c>
      <c r="AV11" s="101">
        <v>548186488</v>
      </c>
      <c r="AW11" s="101">
        <v>542438338</v>
      </c>
      <c r="AX11" s="101">
        <v>601964245</v>
      </c>
      <c r="AY11" s="101">
        <v>608146605</v>
      </c>
      <c r="AZ11" s="101">
        <v>600817436</v>
      </c>
      <c r="BA11" s="101">
        <v>590749914</v>
      </c>
      <c r="BB11" s="101">
        <v>655259614</v>
      </c>
      <c r="BC11" s="101">
        <v>658792094</v>
      </c>
      <c r="BD11" s="101">
        <v>739240463</v>
      </c>
      <c r="BE11" s="101">
        <v>704058916</v>
      </c>
      <c r="BF11" s="101">
        <v>865085779</v>
      </c>
      <c r="BG11" s="101">
        <v>863873668</v>
      </c>
      <c r="BH11" s="101">
        <v>1016202370</v>
      </c>
      <c r="BI11" s="101">
        <v>1009846297</v>
      </c>
      <c r="BJ11" s="101">
        <v>1143208388</v>
      </c>
    </row>
    <row r="12" spans="1:62" ht="11.25">
      <c r="A12" s="14" t="s">
        <v>38</v>
      </c>
      <c r="B12" s="7" t="s">
        <v>39</v>
      </c>
      <c r="C12" s="64">
        <v>348661224</v>
      </c>
      <c r="D12" s="67">
        <v>369052488</v>
      </c>
      <c r="E12" s="67">
        <v>380192442</v>
      </c>
      <c r="F12" s="67">
        <v>361985092</v>
      </c>
      <c r="G12" s="64">
        <v>319473295</v>
      </c>
      <c r="H12" s="64">
        <v>290519966</v>
      </c>
      <c r="I12" s="65">
        <v>254996525</v>
      </c>
      <c r="J12" s="65">
        <v>252790132</v>
      </c>
      <c r="K12" s="67">
        <v>220269726</v>
      </c>
      <c r="L12" s="67">
        <v>250496561</v>
      </c>
      <c r="M12" s="67">
        <v>222598493</v>
      </c>
      <c r="N12" s="67">
        <v>216932571</v>
      </c>
      <c r="O12" s="67">
        <v>213896417</v>
      </c>
      <c r="P12" s="67">
        <v>229583729</v>
      </c>
      <c r="Q12" s="67">
        <v>228417709</v>
      </c>
      <c r="R12" s="67">
        <v>223603458</v>
      </c>
      <c r="S12" s="67">
        <v>226352744</v>
      </c>
      <c r="T12" s="67">
        <v>232734841</v>
      </c>
      <c r="U12" s="67">
        <v>241214729</v>
      </c>
      <c r="V12" s="68">
        <v>255576893</v>
      </c>
      <c r="W12" s="68">
        <v>258088306</v>
      </c>
      <c r="X12" s="68">
        <v>272017035</v>
      </c>
      <c r="Y12" s="68">
        <v>287730145</v>
      </c>
      <c r="Z12" s="68">
        <v>367944465</v>
      </c>
      <c r="AA12" s="68">
        <v>308925106</v>
      </c>
      <c r="AB12" s="68">
        <v>348065774</v>
      </c>
      <c r="AC12" s="68">
        <v>343909366</v>
      </c>
      <c r="AD12" s="68">
        <v>387574447</v>
      </c>
      <c r="AE12" s="68">
        <v>367930523</v>
      </c>
      <c r="AF12" s="68">
        <v>432273296</v>
      </c>
      <c r="AG12" s="68">
        <v>413630925</v>
      </c>
      <c r="AH12" s="68">
        <v>471959147</v>
      </c>
      <c r="AI12" s="68">
        <v>524586180</v>
      </c>
      <c r="AJ12" s="68">
        <v>547396919</v>
      </c>
      <c r="AK12" s="68">
        <v>551440482</v>
      </c>
      <c r="AL12" s="68">
        <v>542237709</v>
      </c>
      <c r="AM12" s="68">
        <v>539032198</v>
      </c>
      <c r="AN12" s="68">
        <v>548629369</v>
      </c>
      <c r="AO12" s="68">
        <v>742596907</v>
      </c>
      <c r="AP12" s="68">
        <v>508236698</v>
      </c>
      <c r="AQ12" s="68">
        <v>536123741</v>
      </c>
      <c r="AR12" s="67">
        <v>539173582</v>
      </c>
      <c r="AS12" s="67">
        <v>483978264</v>
      </c>
      <c r="AT12" s="67">
        <v>531461995</v>
      </c>
      <c r="AU12" s="101">
        <v>524769482</v>
      </c>
      <c r="AV12" s="101">
        <v>548186488</v>
      </c>
      <c r="AW12" s="101">
        <v>542438338</v>
      </c>
      <c r="AX12" s="101">
        <v>601964245</v>
      </c>
      <c r="AY12" s="101">
        <v>608146605</v>
      </c>
      <c r="AZ12" s="101">
        <v>600817436</v>
      </c>
      <c r="BA12" s="101">
        <v>590749914</v>
      </c>
      <c r="BB12" s="101">
        <v>655259614</v>
      </c>
      <c r="BC12" s="101">
        <v>658792094</v>
      </c>
      <c r="BD12" s="101">
        <v>739240463</v>
      </c>
      <c r="BE12" s="101">
        <v>704058916</v>
      </c>
      <c r="BF12" s="101">
        <v>865085779</v>
      </c>
      <c r="BG12" s="101">
        <v>863873668</v>
      </c>
      <c r="BH12" s="101">
        <v>1016202370</v>
      </c>
      <c r="BI12" s="101">
        <v>1009846297</v>
      </c>
      <c r="BJ12" s="101">
        <v>1143208388</v>
      </c>
    </row>
    <row r="13" spans="1:62" ht="21">
      <c r="A13" s="14" t="s">
        <v>40</v>
      </c>
      <c r="B13" s="7" t="s">
        <v>41</v>
      </c>
      <c r="C13" s="69"/>
      <c r="D13" s="69"/>
      <c r="E13" s="69"/>
      <c r="F13" s="69"/>
      <c r="G13" s="69"/>
      <c r="H13" s="69"/>
      <c r="I13" s="70"/>
      <c r="J13" s="70"/>
      <c r="K13" s="69"/>
      <c r="L13" s="69"/>
      <c r="M13" s="69"/>
      <c r="N13" s="69"/>
      <c r="O13" s="69"/>
      <c r="P13" s="69"/>
      <c r="Q13" s="69"/>
      <c r="R13" s="69"/>
      <c r="S13" s="69"/>
      <c r="T13" s="69"/>
      <c r="U13" s="69"/>
      <c r="V13" s="71"/>
      <c r="W13" s="71"/>
      <c r="X13" s="71"/>
      <c r="Y13" s="71"/>
      <c r="Z13" s="71"/>
      <c r="AA13" s="71"/>
      <c r="AB13" s="71"/>
      <c r="AC13" s="71"/>
      <c r="AD13" s="71"/>
      <c r="AE13" s="71"/>
      <c r="AF13" s="71"/>
      <c r="AG13" s="71"/>
      <c r="AH13" s="71"/>
      <c r="AI13" s="71"/>
      <c r="AJ13" s="71"/>
      <c r="AK13" s="71"/>
      <c r="AL13" s="71"/>
      <c r="AM13" s="71"/>
      <c r="AN13" s="71"/>
      <c r="AO13" s="71"/>
      <c r="AP13" s="71"/>
      <c r="AQ13" s="71"/>
      <c r="AR13" s="102"/>
      <c r="AS13" s="102"/>
      <c r="AT13" s="102"/>
      <c r="AU13" s="102"/>
      <c r="AV13" s="115"/>
      <c r="AW13" s="115"/>
      <c r="AX13" s="115"/>
      <c r="AY13" s="115"/>
      <c r="AZ13" s="115"/>
      <c r="BA13" s="115"/>
      <c r="BB13" s="115"/>
      <c r="BC13" s="115"/>
      <c r="BD13" s="115"/>
      <c r="BE13" s="115"/>
      <c r="BF13" s="115"/>
      <c r="BG13" s="115"/>
      <c r="BH13" s="115"/>
      <c r="BI13" s="115"/>
      <c r="BJ13" s="115"/>
    </row>
    <row r="14" spans="1:62" ht="11.25">
      <c r="A14" s="14" t="s">
        <v>42</v>
      </c>
      <c r="B14" s="7" t="s">
        <v>43</v>
      </c>
      <c r="C14" s="72">
        <v>188520892</v>
      </c>
      <c r="D14" s="72">
        <v>197534953</v>
      </c>
      <c r="E14" s="72">
        <v>203809204</v>
      </c>
      <c r="F14" s="72">
        <v>199475533</v>
      </c>
      <c r="G14" s="72">
        <v>162144308</v>
      </c>
      <c r="H14" s="72">
        <v>162610788</v>
      </c>
      <c r="I14" s="73">
        <v>159511626</v>
      </c>
      <c r="J14" s="73">
        <v>150526931</v>
      </c>
      <c r="K14" s="72">
        <v>140230674</v>
      </c>
      <c r="L14" s="72">
        <v>139244266</v>
      </c>
      <c r="M14" s="72">
        <v>132392428</v>
      </c>
      <c r="N14" s="72">
        <v>125190370</v>
      </c>
      <c r="O14" s="72">
        <v>118665910</v>
      </c>
      <c r="P14" s="72">
        <v>123705497</v>
      </c>
      <c r="Q14" s="72">
        <v>120385607</v>
      </c>
      <c r="R14" s="72">
        <v>119888966</v>
      </c>
      <c r="S14" s="72">
        <v>116370363</v>
      </c>
      <c r="T14" s="72">
        <v>116446685</v>
      </c>
      <c r="U14" s="72">
        <v>117026268</v>
      </c>
      <c r="V14" s="74">
        <v>123353880</v>
      </c>
      <c r="W14" s="74">
        <v>128473790</v>
      </c>
      <c r="X14" s="74">
        <v>133768210</v>
      </c>
      <c r="Y14" s="74">
        <v>139069574</v>
      </c>
      <c r="Z14" s="74">
        <v>151212673</v>
      </c>
      <c r="AA14" s="74">
        <v>153811309</v>
      </c>
      <c r="AB14" s="74">
        <v>167747677</v>
      </c>
      <c r="AC14" s="74">
        <v>167005997</v>
      </c>
      <c r="AD14" s="74">
        <v>180823417</v>
      </c>
      <c r="AE14" s="74">
        <v>181143141</v>
      </c>
      <c r="AF14" s="74">
        <v>182605206</v>
      </c>
      <c r="AG14" s="74">
        <v>210585265</v>
      </c>
      <c r="AH14" s="74">
        <v>249390101</v>
      </c>
      <c r="AI14" s="74">
        <v>288584953</v>
      </c>
      <c r="AJ14" s="74">
        <v>295105607</v>
      </c>
      <c r="AK14" s="74">
        <v>311183917</v>
      </c>
      <c r="AL14" s="74">
        <v>289496787</v>
      </c>
      <c r="AM14" s="74">
        <v>328682286</v>
      </c>
      <c r="AN14" s="74">
        <v>313985721</v>
      </c>
      <c r="AO14" s="74">
        <v>366209466</v>
      </c>
      <c r="AP14" s="74">
        <v>287202465</v>
      </c>
      <c r="AQ14" s="74">
        <v>290709710</v>
      </c>
      <c r="AR14" s="103">
        <v>288737888</v>
      </c>
      <c r="AS14" s="103">
        <v>258594665</v>
      </c>
      <c r="AT14" s="103">
        <v>270969495</v>
      </c>
      <c r="AU14" s="103">
        <v>280044359</v>
      </c>
      <c r="AV14" s="103">
        <v>260291968</v>
      </c>
      <c r="AW14" s="103">
        <v>255687726</v>
      </c>
      <c r="AX14" s="103">
        <v>270190187</v>
      </c>
      <c r="AY14" s="103">
        <v>277996772</v>
      </c>
      <c r="AZ14" s="103">
        <v>289635720</v>
      </c>
      <c r="BA14" s="103">
        <v>297838312</v>
      </c>
      <c r="BB14" s="103">
        <v>341661768</v>
      </c>
      <c r="BC14" s="103">
        <v>324605399</v>
      </c>
      <c r="BD14" s="103">
        <v>351995654</v>
      </c>
      <c r="BE14" s="103">
        <v>324163444</v>
      </c>
      <c r="BF14" s="103">
        <v>424226012</v>
      </c>
      <c r="BG14" s="103">
        <v>417970836</v>
      </c>
      <c r="BH14" s="103">
        <v>485813361</v>
      </c>
      <c r="BI14" s="103">
        <v>486490994</v>
      </c>
      <c r="BJ14" s="103">
        <v>563194396</v>
      </c>
    </row>
    <row r="15" spans="1:62" ht="11.25">
      <c r="A15" s="14" t="s">
        <v>44</v>
      </c>
      <c r="B15" s="7" t="s">
        <v>45</v>
      </c>
      <c r="C15" s="75">
        <v>160140332</v>
      </c>
      <c r="D15" s="75">
        <v>171517535</v>
      </c>
      <c r="E15" s="75">
        <v>176383238</v>
      </c>
      <c r="F15" s="75">
        <v>162509559</v>
      </c>
      <c r="G15" s="75">
        <v>157328987</v>
      </c>
      <c r="H15" s="75">
        <v>127909178</v>
      </c>
      <c r="I15" s="75">
        <v>95484899</v>
      </c>
      <c r="J15" s="75">
        <v>102263201</v>
      </c>
      <c r="K15" s="75">
        <v>80039052</v>
      </c>
      <c r="L15" s="75">
        <v>111252295</v>
      </c>
      <c r="M15" s="75">
        <v>90206065</v>
      </c>
      <c r="N15" s="75">
        <v>91742201</v>
      </c>
      <c r="O15" s="75">
        <v>95230507</v>
      </c>
      <c r="P15" s="75">
        <v>105878232</v>
      </c>
      <c r="Q15" s="75">
        <v>108032102</v>
      </c>
      <c r="R15" s="75">
        <v>103714492</v>
      </c>
      <c r="S15" s="75">
        <v>109982381</v>
      </c>
      <c r="T15" s="75">
        <v>116288156</v>
      </c>
      <c r="U15" s="75">
        <v>124188461</v>
      </c>
      <c r="V15" s="75">
        <v>132223013</v>
      </c>
      <c r="W15" s="75">
        <v>129614516</v>
      </c>
      <c r="X15" s="75">
        <v>138248825</v>
      </c>
      <c r="Y15" s="75">
        <v>148660571</v>
      </c>
      <c r="Z15" s="75">
        <v>216731792</v>
      </c>
      <c r="AA15" s="75">
        <v>155113797</v>
      </c>
      <c r="AB15" s="75">
        <v>180318097</v>
      </c>
      <c r="AC15" s="75">
        <v>176903369</v>
      </c>
      <c r="AD15" s="75">
        <v>206751030</v>
      </c>
      <c r="AE15" s="75">
        <v>186787382</v>
      </c>
      <c r="AF15" s="75">
        <v>249668090</v>
      </c>
      <c r="AG15" s="75">
        <v>203045660</v>
      </c>
      <c r="AH15" s="75">
        <v>222569046</v>
      </c>
      <c r="AI15" s="75">
        <v>236001227</v>
      </c>
      <c r="AJ15" s="75">
        <v>252291312</v>
      </c>
      <c r="AK15" s="75">
        <v>240256565</v>
      </c>
      <c r="AL15" s="75">
        <v>252740922</v>
      </c>
      <c r="AM15" s="75">
        <v>210349912</v>
      </c>
      <c r="AN15" s="75">
        <v>234643648</v>
      </c>
      <c r="AO15" s="75">
        <v>376387441</v>
      </c>
      <c r="AP15" s="75">
        <v>221034233</v>
      </c>
      <c r="AQ15" s="75">
        <v>245414031</v>
      </c>
      <c r="AR15" s="104">
        <v>250435694</v>
      </c>
      <c r="AS15" s="104">
        <v>225383599</v>
      </c>
      <c r="AT15" s="104">
        <v>260492500</v>
      </c>
      <c r="AU15" s="104">
        <v>244725123</v>
      </c>
      <c r="AV15" s="104">
        <v>287894520</v>
      </c>
      <c r="AW15" s="104">
        <v>286750612</v>
      </c>
      <c r="AX15" s="104">
        <v>331774058</v>
      </c>
      <c r="AY15" s="104">
        <v>330149833</v>
      </c>
      <c r="AZ15" s="104">
        <v>311181716</v>
      </c>
      <c r="BA15" s="104">
        <v>292911602</v>
      </c>
      <c r="BB15" s="104">
        <v>313597846</v>
      </c>
      <c r="BC15" s="104">
        <v>334186695</v>
      </c>
      <c r="BD15" s="104">
        <v>387244809</v>
      </c>
      <c r="BE15" s="104">
        <v>379895472</v>
      </c>
      <c r="BF15" s="104">
        <v>440859767</v>
      </c>
      <c r="BG15" s="104">
        <v>445902832</v>
      </c>
      <c r="BH15" s="104">
        <v>530389009</v>
      </c>
      <c r="BI15" s="104">
        <v>523355303</v>
      </c>
      <c r="BJ15" s="104">
        <v>580013992</v>
      </c>
    </row>
    <row r="16" spans="1:62" ht="11.25">
      <c r="A16" s="14" t="s">
        <v>46</v>
      </c>
      <c r="B16" s="7" t="s">
        <v>47</v>
      </c>
      <c r="C16" s="64">
        <v>33638242</v>
      </c>
      <c r="D16" s="64">
        <v>58203900</v>
      </c>
      <c r="E16" s="64">
        <v>39660268</v>
      </c>
      <c r="F16" s="64">
        <v>66939775</v>
      </c>
      <c r="G16" s="64">
        <v>15385967</v>
      </c>
      <c r="H16" s="64">
        <v>-41780740</v>
      </c>
      <c r="I16" s="65">
        <v>16080123</v>
      </c>
      <c r="J16" s="65">
        <v>59177601</v>
      </c>
      <c r="K16" s="64">
        <v>395739902</v>
      </c>
      <c r="L16" s="64">
        <v>129558585</v>
      </c>
      <c r="M16" s="64">
        <v>45640431</v>
      </c>
      <c r="N16" s="64">
        <v>37438608</v>
      </c>
      <c r="O16" s="64">
        <v>36774719</v>
      </c>
      <c r="P16" s="64">
        <v>42705764</v>
      </c>
      <c r="Q16" s="64">
        <v>30119925</v>
      </c>
      <c r="R16" s="64">
        <v>70031473</v>
      </c>
      <c r="S16" s="64">
        <v>62343866</v>
      </c>
      <c r="T16" s="64">
        <v>67756601</v>
      </c>
      <c r="U16" s="64">
        <v>64675119</v>
      </c>
      <c r="V16" s="66">
        <v>79023550</v>
      </c>
      <c r="W16" s="66">
        <v>67211524</v>
      </c>
      <c r="X16" s="66">
        <v>179857046</v>
      </c>
      <c r="Y16" s="66">
        <v>88581362</v>
      </c>
      <c r="Z16" s="66">
        <v>102158617</v>
      </c>
      <c r="AA16" s="66">
        <v>72405912</v>
      </c>
      <c r="AB16" s="66">
        <v>97865889</v>
      </c>
      <c r="AC16" s="66">
        <v>113528248</v>
      </c>
      <c r="AD16" s="66">
        <v>266002989</v>
      </c>
      <c r="AE16" s="66">
        <v>86374910</v>
      </c>
      <c r="AF16" s="66">
        <v>-41314512</v>
      </c>
      <c r="AG16" s="66">
        <v>148997079</v>
      </c>
      <c r="AH16" s="66">
        <v>170269975</v>
      </c>
      <c r="AI16" s="66">
        <v>124010179</v>
      </c>
      <c r="AJ16" s="66">
        <v>96151135</v>
      </c>
      <c r="AK16" s="66">
        <v>118221617</v>
      </c>
      <c r="AL16" s="66">
        <v>146977327</v>
      </c>
      <c r="AM16" s="66">
        <v>122940990</v>
      </c>
      <c r="AN16" s="66">
        <v>133094508</v>
      </c>
      <c r="AO16" s="66">
        <v>39187627</v>
      </c>
      <c r="AP16" s="66">
        <v>564451260</v>
      </c>
      <c r="AQ16" s="66">
        <v>168135168</v>
      </c>
      <c r="AR16" s="101">
        <v>162822068</v>
      </c>
      <c r="AS16" s="101">
        <v>281057700</v>
      </c>
      <c r="AT16" s="103">
        <v>269825067</v>
      </c>
      <c r="AU16" s="103">
        <v>588301086</v>
      </c>
      <c r="AV16" s="103">
        <v>201431907</v>
      </c>
      <c r="AW16" s="103">
        <v>201830686</v>
      </c>
      <c r="AX16" s="103">
        <v>209463855</v>
      </c>
      <c r="AY16" s="103">
        <v>269478105</v>
      </c>
      <c r="AZ16" s="103">
        <v>276518701</v>
      </c>
      <c r="BA16" s="103">
        <v>229566382</v>
      </c>
      <c r="BB16" s="103">
        <v>717338872</v>
      </c>
      <c r="BC16" s="103">
        <v>237801050</v>
      </c>
      <c r="BD16" s="103">
        <v>282947695</v>
      </c>
      <c r="BE16" s="103">
        <v>273468808</v>
      </c>
      <c r="BF16" s="103">
        <v>336637949</v>
      </c>
      <c r="BG16" s="103">
        <v>402962272</v>
      </c>
      <c r="BH16" s="103">
        <v>-94993321</v>
      </c>
      <c r="BI16" s="103">
        <v>458484479</v>
      </c>
      <c r="BJ16" s="103">
        <v>534323530</v>
      </c>
    </row>
    <row r="17" spans="1:62" ht="11.25">
      <c r="A17" s="14" t="s">
        <v>48</v>
      </c>
      <c r="B17" s="8" t="s">
        <v>49</v>
      </c>
      <c r="C17" s="67">
        <v>27518822</v>
      </c>
      <c r="D17" s="67">
        <v>31233300</v>
      </c>
      <c r="E17" s="67">
        <v>34858142</v>
      </c>
      <c r="F17" s="67">
        <v>31293713</v>
      </c>
      <c r="G17" s="67">
        <v>21003008</v>
      </c>
      <c r="H17" s="67">
        <v>22592184</v>
      </c>
      <c r="I17" s="76">
        <v>24116623</v>
      </c>
      <c r="J17" s="76">
        <v>25814166</v>
      </c>
      <c r="K17" s="67">
        <v>21619767</v>
      </c>
      <c r="L17" s="67">
        <v>25885477</v>
      </c>
      <c r="M17" s="67">
        <v>27058438</v>
      </c>
      <c r="N17" s="67">
        <v>28794677</v>
      </c>
      <c r="O17" s="67">
        <v>25362692</v>
      </c>
      <c r="P17" s="67">
        <v>32744773</v>
      </c>
      <c r="Q17" s="67">
        <v>36842265</v>
      </c>
      <c r="R17" s="67">
        <v>41114291</v>
      </c>
      <c r="S17" s="67">
        <v>41101750</v>
      </c>
      <c r="T17" s="67">
        <v>44717911</v>
      </c>
      <c r="U17" s="67">
        <v>49093774</v>
      </c>
      <c r="V17" s="68">
        <v>55092198</v>
      </c>
      <c r="W17" s="68">
        <v>51515840</v>
      </c>
      <c r="X17" s="68">
        <v>62637425</v>
      </c>
      <c r="Y17" s="68">
        <v>69137653</v>
      </c>
      <c r="Z17" s="68">
        <v>71573553</v>
      </c>
      <c r="AA17" s="68">
        <v>61345465</v>
      </c>
      <c r="AB17" s="68">
        <v>66357744</v>
      </c>
      <c r="AC17" s="68">
        <v>74154549</v>
      </c>
      <c r="AD17" s="68">
        <v>78730108</v>
      </c>
      <c r="AE17" s="68">
        <v>69176166</v>
      </c>
      <c r="AF17" s="68">
        <v>76943567</v>
      </c>
      <c r="AG17" s="68">
        <v>81617066</v>
      </c>
      <c r="AH17" s="68">
        <v>84201003</v>
      </c>
      <c r="AI17" s="68">
        <v>77939489</v>
      </c>
      <c r="AJ17" s="68">
        <v>83130333</v>
      </c>
      <c r="AK17" s="68">
        <v>90258940</v>
      </c>
      <c r="AL17" s="68">
        <v>93798576</v>
      </c>
      <c r="AM17" s="68">
        <v>87654566</v>
      </c>
      <c r="AN17" s="68">
        <v>97668888</v>
      </c>
      <c r="AO17" s="68">
        <v>105710280</v>
      </c>
      <c r="AP17" s="68">
        <v>112337620</v>
      </c>
      <c r="AQ17" s="68">
        <v>104786718</v>
      </c>
      <c r="AR17" s="67">
        <v>120094815</v>
      </c>
      <c r="AS17" s="67">
        <v>127109292</v>
      </c>
      <c r="AT17" s="103">
        <v>135678527</v>
      </c>
      <c r="AU17" s="103">
        <v>125374581</v>
      </c>
      <c r="AV17" s="103">
        <v>144523270</v>
      </c>
      <c r="AW17" s="103">
        <v>157027809</v>
      </c>
      <c r="AX17" s="103">
        <v>163697447</v>
      </c>
      <c r="AY17" s="103">
        <v>149252570</v>
      </c>
      <c r="AZ17" s="103">
        <v>137839282</v>
      </c>
      <c r="BA17" s="103">
        <v>162083774</v>
      </c>
      <c r="BB17" s="103">
        <v>176520143</v>
      </c>
      <c r="BC17" s="103">
        <v>165587236</v>
      </c>
      <c r="BD17" s="103">
        <v>194909802</v>
      </c>
      <c r="BE17" s="103">
        <v>199850369</v>
      </c>
      <c r="BF17" s="103">
        <v>228347608</v>
      </c>
      <c r="BG17" s="103">
        <v>189681529</v>
      </c>
      <c r="BH17" s="103">
        <v>205551742</v>
      </c>
      <c r="BI17" s="103">
        <v>217005801</v>
      </c>
      <c r="BJ17" s="103">
        <v>219091756</v>
      </c>
    </row>
    <row r="18" spans="1:62" ht="11.25">
      <c r="A18" s="14" t="s">
        <v>50</v>
      </c>
      <c r="B18" s="8" t="s">
        <v>51</v>
      </c>
      <c r="C18" s="67">
        <v>-2553066</v>
      </c>
      <c r="D18" s="67">
        <v>15458153</v>
      </c>
      <c r="E18" s="67">
        <v>-4170318</v>
      </c>
      <c r="F18" s="67">
        <v>21246597</v>
      </c>
      <c r="G18" s="67">
        <v>-23533085</v>
      </c>
      <c r="H18" s="67">
        <v>-73307279</v>
      </c>
      <c r="I18" s="76">
        <v>-16768261</v>
      </c>
      <c r="J18" s="76">
        <v>23592728</v>
      </c>
      <c r="K18" s="67">
        <v>16372529</v>
      </c>
      <c r="L18" s="67">
        <v>-1190039</v>
      </c>
      <c r="M18" s="67">
        <v>13520858</v>
      </c>
      <c r="N18" s="67">
        <v>2853080</v>
      </c>
      <c r="O18" s="67">
        <v>6669503</v>
      </c>
      <c r="P18" s="67">
        <v>5650791</v>
      </c>
      <c r="Q18" s="67">
        <v>-10306650</v>
      </c>
      <c r="R18" s="67">
        <v>22797720</v>
      </c>
      <c r="S18" s="67">
        <v>15292014</v>
      </c>
      <c r="T18" s="67">
        <v>7721727</v>
      </c>
      <c r="U18" s="67">
        <v>8499781</v>
      </c>
      <c r="V18" s="68">
        <v>11988709</v>
      </c>
      <c r="W18" s="68">
        <v>8363670</v>
      </c>
      <c r="X18" s="68">
        <v>11741061</v>
      </c>
      <c r="Y18" s="68">
        <v>14137054</v>
      </c>
      <c r="Z18" s="68">
        <v>12088331</v>
      </c>
      <c r="AA18" s="68">
        <v>-3508306</v>
      </c>
      <c r="AB18" s="68">
        <v>11817218</v>
      </c>
      <c r="AC18" s="68">
        <v>19936134</v>
      </c>
      <c r="AD18" s="68">
        <v>2898246</v>
      </c>
      <c r="AE18" s="68">
        <v>4789137</v>
      </c>
      <c r="AF18" s="68">
        <v>-131678962</v>
      </c>
      <c r="AG18" s="68">
        <v>56625834</v>
      </c>
      <c r="AH18" s="68">
        <v>38812834</v>
      </c>
      <c r="AI18" s="68">
        <v>30599910</v>
      </c>
      <c r="AJ18" s="68">
        <v>-4188699</v>
      </c>
      <c r="AK18" s="68">
        <v>14343122</v>
      </c>
      <c r="AL18" s="68">
        <v>18469151</v>
      </c>
      <c r="AM18" s="68">
        <v>20599098</v>
      </c>
      <c r="AN18" s="68">
        <v>8846017</v>
      </c>
      <c r="AO18" s="68">
        <v>-84807307</v>
      </c>
      <c r="AP18" s="68">
        <v>18066902</v>
      </c>
      <c r="AQ18" s="68">
        <v>13449520</v>
      </c>
      <c r="AR18" s="67">
        <v>1101609</v>
      </c>
      <c r="AS18" s="67">
        <v>54339078</v>
      </c>
      <c r="AT18" s="103">
        <v>10309731</v>
      </c>
      <c r="AU18" s="103">
        <v>-3247546</v>
      </c>
      <c r="AV18" s="103">
        <v>36002107</v>
      </c>
      <c r="AW18" s="103">
        <v>18287048</v>
      </c>
      <c r="AX18" s="103">
        <v>8870149</v>
      </c>
      <c r="AY18" s="103">
        <v>76341057</v>
      </c>
      <c r="AZ18" s="103">
        <v>19283419</v>
      </c>
      <c r="BA18" s="103">
        <v>45749125</v>
      </c>
      <c r="BB18" s="103">
        <v>-89504076</v>
      </c>
      <c r="BC18" s="103">
        <v>42763539</v>
      </c>
      <c r="BD18" s="103">
        <v>52501983</v>
      </c>
      <c r="BE18" s="103">
        <v>40136793</v>
      </c>
      <c r="BF18" s="103">
        <v>57397418</v>
      </c>
      <c r="BG18" s="103">
        <v>166650680</v>
      </c>
      <c r="BH18" s="103">
        <v>-344801294</v>
      </c>
      <c r="BI18" s="103">
        <v>232655702</v>
      </c>
      <c r="BJ18" s="103">
        <v>278848858</v>
      </c>
    </row>
    <row r="19" spans="1:62" ht="11.25">
      <c r="A19" s="14" t="s">
        <v>52</v>
      </c>
      <c r="B19" s="7" t="s">
        <v>53</v>
      </c>
      <c r="C19" s="67"/>
      <c r="D19" s="67"/>
      <c r="E19" s="67"/>
      <c r="F19" s="67"/>
      <c r="G19" s="67"/>
      <c r="H19" s="67"/>
      <c r="I19" s="76"/>
      <c r="J19" s="76"/>
      <c r="K19" s="67"/>
      <c r="L19" s="67"/>
      <c r="M19" s="67"/>
      <c r="N19" s="67"/>
      <c r="O19" s="67"/>
      <c r="P19" s="67"/>
      <c r="Q19" s="67"/>
      <c r="R19" s="67"/>
      <c r="S19" s="67"/>
      <c r="T19" s="67"/>
      <c r="U19" s="67"/>
      <c r="V19" s="68"/>
      <c r="W19" s="68"/>
      <c r="X19" s="68"/>
      <c r="Y19" s="68"/>
      <c r="Z19" s="68"/>
      <c r="AA19" s="68"/>
      <c r="AB19" s="68"/>
      <c r="AC19" s="68"/>
      <c r="AD19" s="68"/>
      <c r="AE19" s="68"/>
      <c r="AF19" s="68"/>
      <c r="AG19" s="68"/>
      <c r="AH19" s="68"/>
      <c r="AI19" s="68"/>
      <c r="AJ19" s="68"/>
      <c r="AK19" s="68"/>
      <c r="AL19" s="68"/>
      <c r="AM19" s="68"/>
      <c r="AN19" s="68"/>
      <c r="AO19" s="68"/>
      <c r="AP19" s="68"/>
      <c r="AQ19" s="68"/>
      <c r="AR19" s="67"/>
      <c r="AS19" s="67"/>
      <c r="AT19" s="67"/>
      <c r="AU19" s="67"/>
      <c r="AV19" s="67"/>
      <c r="AW19" s="67"/>
      <c r="AX19" s="67"/>
      <c r="AY19" s="67"/>
      <c r="AZ19" s="67"/>
      <c r="BA19" s="67"/>
      <c r="BB19" s="67"/>
      <c r="BC19" s="67"/>
      <c r="BD19" s="67"/>
      <c r="BE19" s="67"/>
      <c r="BF19" s="67"/>
      <c r="BG19" s="67"/>
      <c r="BH19" s="67"/>
      <c r="BI19" s="67"/>
      <c r="BJ19" s="67"/>
    </row>
    <row r="20" spans="1:62" ht="11.25">
      <c r="A20" s="14" t="s">
        <v>54</v>
      </c>
      <c r="B20" s="8" t="s">
        <v>55</v>
      </c>
      <c r="C20" s="69">
        <v>8672486</v>
      </c>
      <c r="D20" s="69">
        <v>11512447</v>
      </c>
      <c r="E20" s="69">
        <v>8972444</v>
      </c>
      <c r="F20" s="69">
        <v>14399465</v>
      </c>
      <c r="G20" s="69">
        <v>17916044</v>
      </c>
      <c r="H20" s="69">
        <v>8934355</v>
      </c>
      <c r="I20" s="70">
        <v>8731761</v>
      </c>
      <c r="J20" s="70">
        <v>9770707</v>
      </c>
      <c r="K20" s="69">
        <v>357747606</v>
      </c>
      <c r="L20" s="69">
        <v>104863147</v>
      </c>
      <c r="M20" s="69">
        <v>5061135</v>
      </c>
      <c r="N20" s="69">
        <v>5790851</v>
      </c>
      <c r="O20" s="69">
        <v>4742524</v>
      </c>
      <c r="P20" s="69">
        <v>4310200</v>
      </c>
      <c r="Q20" s="69">
        <v>3584310</v>
      </c>
      <c r="R20" s="69">
        <v>6119462</v>
      </c>
      <c r="S20" s="69">
        <v>5950102</v>
      </c>
      <c r="T20" s="69">
        <v>15316963</v>
      </c>
      <c r="U20" s="69">
        <v>7081564</v>
      </c>
      <c r="V20" s="71">
        <v>11942643</v>
      </c>
      <c r="W20" s="71">
        <v>7332014</v>
      </c>
      <c r="X20" s="71">
        <v>105478560</v>
      </c>
      <c r="Y20" s="71">
        <v>5306655</v>
      </c>
      <c r="Z20" s="71">
        <v>18496733</v>
      </c>
      <c r="AA20" s="71">
        <v>14568753</v>
      </c>
      <c r="AB20" s="71">
        <v>19690927</v>
      </c>
      <c r="AC20" s="71">
        <v>19437565</v>
      </c>
      <c r="AD20" s="71">
        <v>184374635</v>
      </c>
      <c r="AE20" s="71">
        <v>12409607</v>
      </c>
      <c r="AF20" s="71">
        <v>13420883</v>
      </c>
      <c r="AG20" s="71">
        <v>10754179</v>
      </c>
      <c r="AH20" s="71">
        <v>47256138</v>
      </c>
      <c r="AI20" s="71">
        <v>15470780</v>
      </c>
      <c r="AJ20" s="71">
        <v>17209501</v>
      </c>
      <c r="AK20" s="71">
        <v>13619555</v>
      </c>
      <c r="AL20" s="71">
        <v>34709600</v>
      </c>
      <c r="AM20" s="71">
        <v>14687326</v>
      </c>
      <c r="AN20" s="71">
        <v>26579603</v>
      </c>
      <c r="AO20" s="71">
        <v>18284654</v>
      </c>
      <c r="AP20" s="71">
        <v>434046738</v>
      </c>
      <c r="AQ20" s="71">
        <v>49898930</v>
      </c>
      <c r="AR20" s="102">
        <v>41625644</v>
      </c>
      <c r="AS20" s="102">
        <v>99609330</v>
      </c>
      <c r="AT20" s="94">
        <v>123836809</v>
      </c>
      <c r="AU20" s="94">
        <v>466174051</v>
      </c>
      <c r="AV20" s="94">
        <v>20906530</v>
      </c>
      <c r="AW20" s="94">
        <v>26515829</v>
      </c>
      <c r="AX20" s="94">
        <v>36896259</v>
      </c>
      <c r="AY20" s="94">
        <v>43884478</v>
      </c>
      <c r="AZ20" s="94">
        <v>119396000</v>
      </c>
      <c r="BA20" s="94">
        <v>21733483</v>
      </c>
      <c r="BB20" s="94">
        <v>630322805</v>
      </c>
      <c r="BC20" s="94">
        <v>29450275</v>
      </c>
      <c r="BD20" s="94">
        <v>35535910</v>
      </c>
      <c r="BE20" s="94">
        <v>33481646</v>
      </c>
      <c r="BF20" s="94">
        <v>50892923</v>
      </c>
      <c r="BG20" s="94">
        <v>46630063</v>
      </c>
      <c r="BH20" s="94">
        <v>44256231</v>
      </c>
      <c r="BI20" s="94">
        <v>8822976</v>
      </c>
      <c r="BJ20" s="94">
        <v>36382916</v>
      </c>
    </row>
    <row r="21" spans="1:62" ht="11.25">
      <c r="A21" s="14" t="s">
        <v>56</v>
      </c>
      <c r="B21" s="7" t="s">
        <v>57</v>
      </c>
      <c r="C21" s="75">
        <v>193778574</v>
      </c>
      <c r="D21" s="75">
        <v>229721435</v>
      </c>
      <c r="E21" s="75">
        <v>216043506</v>
      </c>
      <c r="F21" s="75">
        <v>229449334</v>
      </c>
      <c r="G21" s="75">
        <v>172714954</v>
      </c>
      <c r="H21" s="75">
        <v>86128438</v>
      </c>
      <c r="I21" s="75">
        <v>111565022</v>
      </c>
      <c r="J21" s="75">
        <v>161440802</v>
      </c>
      <c r="K21" s="75">
        <v>475778954</v>
      </c>
      <c r="L21" s="75">
        <v>240810880</v>
      </c>
      <c r="M21" s="75">
        <v>135846496</v>
      </c>
      <c r="N21" s="75">
        <v>129180809</v>
      </c>
      <c r="O21" s="75">
        <v>132005226</v>
      </c>
      <c r="P21" s="75">
        <v>148583996</v>
      </c>
      <c r="Q21" s="75">
        <v>138152027</v>
      </c>
      <c r="R21" s="75">
        <v>173745965</v>
      </c>
      <c r="S21" s="75">
        <v>172326247</v>
      </c>
      <c r="T21" s="75">
        <v>184044757</v>
      </c>
      <c r="U21" s="75">
        <v>188863580</v>
      </c>
      <c r="V21" s="75">
        <v>211246563</v>
      </c>
      <c r="W21" s="75">
        <v>196826040</v>
      </c>
      <c r="X21" s="75">
        <v>318105871</v>
      </c>
      <c r="Y21" s="75">
        <v>237241933</v>
      </c>
      <c r="Z21" s="75">
        <v>318890409</v>
      </c>
      <c r="AA21" s="75">
        <v>227519709</v>
      </c>
      <c r="AB21" s="75">
        <v>278183986</v>
      </c>
      <c r="AC21" s="75">
        <v>290431617</v>
      </c>
      <c r="AD21" s="75">
        <v>472754019</v>
      </c>
      <c r="AE21" s="75">
        <v>273162292</v>
      </c>
      <c r="AF21" s="75">
        <v>208353578</v>
      </c>
      <c r="AG21" s="75">
        <v>352042739</v>
      </c>
      <c r="AH21" s="75">
        <v>392839021</v>
      </c>
      <c r="AI21" s="75">
        <v>360011406</v>
      </c>
      <c r="AJ21" s="75">
        <v>348442447</v>
      </c>
      <c r="AK21" s="75">
        <v>358478182</v>
      </c>
      <c r="AL21" s="75">
        <v>399718249</v>
      </c>
      <c r="AM21" s="75">
        <v>333290902</v>
      </c>
      <c r="AN21" s="75">
        <v>367738156</v>
      </c>
      <c r="AO21" s="75">
        <v>415575068</v>
      </c>
      <c r="AP21" s="75">
        <v>785485493</v>
      </c>
      <c r="AQ21" s="75">
        <v>413549199</v>
      </c>
      <c r="AR21" s="104">
        <v>413257762</v>
      </c>
      <c r="AS21" s="104">
        <v>506441299</v>
      </c>
      <c r="AT21" s="104">
        <v>530317567</v>
      </c>
      <c r="AU21" s="104">
        <v>833026209</v>
      </c>
      <c r="AV21" s="104">
        <v>489326427</v>
      </c>
      <c r="AW21" s="104">
        <v>488581298</v>
      </c>
      <c r="AX21" s="104">
        <v>541237913</v>
      </c>
      <c r="AY21" s="104">
        <v>599627938</v>
      </c>
      <c r="AZ21" s="104">
        <v>587700417</v>
      </c>
      <c r="BA21" s="104">
        <v>522477984</v>
      </c>
      <c r="BB21" s="104">
        <v>1030936718</v>
      </c>
      <c r="BC21" s="104">
        <v>571987745</v>
      </c>
      <c r="BD21" s="104">
        <v>670192504</v>
      </c>
      <c r="BE21" s="104">
        <v>653364280</v>
      </c>
      <c r="BF21" s="104">
        <v>777497716</v>
      </c>
      <c r="BG21" s="104">
        <v>848865104</v>
      </c>
      <c r="BH21" s="104">
        <v>435395688</v>
      </c>
      <c r="BI21" s="104">
        <v>981839782</v>
      </c>
      <c r="BJ21" s="104">
        <v>1114337522</v>
      </c>
    </row>
    <row r="22" spans="1:62" ht="11.25">
      <c r="A22" s="14" t="s">
        <v>58</v>
      </c>
      <c r="B22" s="7" t="s">
        <v>59</v>
      </c>
      <c r="C22" s="64">
        <v>66806153</v>
      </c>
      <c r="D22" s="64">
        <v>71866860</v>
      </c>
      <c r="E22" s="64">
        <v>87819769</v>
      </c>
      <c r="F22" s="64">
        <v>81961078</v>
      </c>
      <c r="G22" s="64">
        <v>53715340</v>
      </c>
      <c r="H22" s="64">
        <v>55588762</v>
      </c>
      <c r="I22" s="65">
        <v>54057221</v>
      </c>
      <c r="J22" s="65">
        <v>63096426</v>
      </c>
      <c r="K22" s="64">
        <v>60470828</v>
      </c>
      <c r="L22" s="64">
        <v>89640642</v>
      </c>
      <c r="M22" s="64">
        <v>75888128</v>
      </c>
      <c r="N22" s="64">
        <v>80387235</v>
      </c>
      <c r="O22" s="64">
        <v>66576154</v>
      </c>
      <c r="P22" s="64">
        <v>71267084</v>
      </c>
      <c r="Q22" s="64">
        <v>72590663</v>
      </c>
      <c r="R22" s="64">
        <v>91030169</v>
      </c>
      <c r="S22" s="64">
        <v>72343834</v>
      </c>
      <c r="T22" s="64">
        <v>81825259</v>
      </c>
      <c r="U22" s="64">
        <v>82077828</v>
      </c>
      <c r="V22" s="66">
        <v>105559404</v>
      </c>
      <c r="W22" s="66">
        <v>86519252</v>
      </c>
      <c r="X22" s="66">
        <v>95635528</v>
      </c>
      <c r="Y22" s="66">
        <v>98132002</v>
      </c>
      <c r="Z22" s="66">
        <v>118584672</v>
      </c>
      <c r="AA22" s="66">
        <v>100769650</v>
      </c>
      <c r="AB22" s="66">
        <v>107181093</v>
      </c>
      <c r="AC22" s="66">
        <v>114182017</v>
      </c>
      <c r="AD22" s="66">
        <v>140978792</v>
      </c>
      <c r="AE22" s="66">
        <v>114834617</v>
      </c>
      <c r="AF22" s="66">
        <v>170194067</v>
      </c>
      <c r="AG22" s="66">
        <v>136763970</v>
      </c>
      <c r="AH22" s="66">
        <v>158483574</v>
      </c>
      <c r="AI22" s="66">
        <v>156710486</v>
      </c>
      <c r="AJ22" s="66">
        <v>145454405</v>
      </c>
      <c r="AK22" s="66">
        <v>144438013</v>
      </c>
      <c r="AL22" s="66">
        <v>183223489</v>
      </c>
      <c r="AM22" s="66">
        <v>177223240</v>
      </c>
      <c r="AN22" s="66">
        <v>137138078</v>
      </c>
      <c r="AO22" s="66">
        <v>156693737</v>
      </c>
      <c r="AP22" s="66">
        <v>182723284</v>
      </c>
      <c r="AQ22" s="66">
        <v>167540402</v>
      </c>
      <c r="AR22" s="101">
        <v>170337958</v>
      </c>
      <c r="AS22" s="101">
        <v>228079398</v>
      </c>
      <c r="AT22" s="95">
        <v>224319557</v>
      </c>
      <c r="AU22" s="95">
        <v>173603135</v>
      </c>
      <c r="AV22" s="95">
        <v>191903957</v>
      </c>
      <c r="AW22" s="95">
        <v>196989080</v>
      </c>
      <c r="AX22" s="95">
        <v>287735697</v>
      </c>
      <c r="AY22" s="95">
        <v>206345987</v>
      </c>
      <c r="AZ22" s="95">
        <v>213528454</v>
      </c>
      <c r="BA22" s="95">
        <v>213466207</v>
      </c>
      <c r="BB22" s="95">
        <v>590657837</v>
      </c>
      <c r="BC22" s="95">
        <v>240079956</v>
      </c>
      <c r="BD22" s="95">
        <v>255670824</v>
      </c>
      <c r="BE22" s="95">
        <v>234826676</v>
      </c>
      <c r="BF22" s="95">
        <v>345497090</v>
      </c>
      <c r="BG22" s="95">
        <v>304169524</v>
      </c>
      <c r="BH22" s="95">
        <v>288213815</v>
      </c>
      <c r="BI22" s="95">
        <v>246570219</v>
      </c>
      <c r="BJ22" s="95">
        <v>358566571</v>
      </c>
    </row>
    <row r="23" spans="1:62" ht="11.25">
      <c r="A23" s="14" t="s">
        <v>60</v>
      </c>
      <c r="B23" s="7" t="s">
        <v>61</v>
      </c>
      <c r="C23" s="67">
        <v>23424934</v>
      </c>
      <c r="D23" s="67">
        <v>24522860</v>
      </c>
      <c r="E23" s="67">
        <v>24010299</v>
      </c>
      <c r="F23" s="67">
        <v>25733129</v>
      </c>
      <c r="G23" s="67">
        <v>19251569</v>
      </c>
      <c r="H23" s="67">
        <v>18644720</v>
      </c>
      <c r="I23" s="76">
        <v>18628836</v>
      </c>
      <c r="J23" s="76">
        <v>22530492</v>
      </c>
      <c r="K23" s="67">
        <v>19905361</v>
      </c>
      <c r="L23" s="67">
        <v>21496207</v>
      </c>
      <c r="M23" s="67">
        <v>23207653</v>
      </c>
      <c r="N23" s="67">
        <v>26810636</v>
      </c>
      <c r="O23" s="67">
        <v>23698805</v>
      </c>
      <c r="P23" s="67">
        <v>25299902</v>
      </c>
      <c r="Q23" s="67">
        <v>25005487</v>
      </c>
      <c r="R23" s="67">
        <v>32001165</v>
      </c>
      <c r="S23" s="67">
        <v>28923708</v>
      </c>
      <c r="T23" s="67">
        <v>30828032</v>
      </c>
      <c r="U23" s="67">
        <v>31256787</v>
      </c>
      <c r="V23" s="68">
        <v>36367667</v>
      </c>
      <c r="W23" s="68">
        <v>34487756</v>
      </c>
      <c r="X23" s="68">
        <v>36226219</v>
      </c>
      <c r="Y23" s="68">
        <v>38922109</v>
      </c>
      <c r="Z23" s="68">
        <v>42928740</v>
      </c>
      <c r="AA23" s="68">
        <v>41641911</v>
      </c>
      <c r="AB23" s="68">
        <v>42677732</v>
      </c>
      <c r="AC23" s="68">
        <v>44376660</v>
      </c>
      <c r="AD23" s="68">
        <v>53650001</v>
      </c>
      <c r="AE23" s="68">
        <v>48373362</v>
      </c>
      <c r="AF23" s="68">
        <v>50289390</v>
      </c>
      <c r="AG23" s="68">
        <v>51438687</v>
      </c>
      <c r="AH23" s="68">
        <v>56968762</v>
      </c>
      <c r="AI23" s="68">
        <v>56448189</v>
      </c>
      <c r="AJ23" s="68">
        <v>57812414</v>
      </c>
      <c r="AK23" s="68">
        <v>54586708</v>
      </c>
      <c r="AL23" s="68">
        <v>61412735</v>
      </c>
      <c r="AM23" s="68">
        <v>69639928</v>
      </c>
      <c r="AN23" s="68">
        <v>50617440</v>
      </c>
      <c r="AO23" s="68">
        <v>49053586</v>
      </c>
      <c r="AP23" s="68">
        <v>61385107</v>
      </c>
      <c r="AQ23" s="68">
        <v>60439082</v>
      </c>
      <c r="AR23" s="67">
        <v>60499575</v>
      </c>
      <c r="AS23" s="67">
        <v>55038414</v>
      </c>
      <c r="AT23" s="95">
        <v>65414435</v>
      </c>
      <c r="AU23" s="95">
        <v>62180728</v>
      </c>
      <c r="AV23" s="95">
        <v>64315739</v>
      </c>
      <c r="AW23" s="95">
        <v>66337730</v>
      </c>
      <c r="AX23" s="95">
        <v>72681854</v>
      </c>
      <c r="AY23" s="95">
        <v>71152676</v>
      </c>
      <c r="AZ23" s="95">
        <v>67516919</v>
      </c>
      <c r="BA23" s="95">
        <v>66526513</v>
      </c>
      <c r="BB23" s="95">
        <v>82282458</v>
      </c>
      <c r="BC23" s="95">
        <v>75603521</v>
      </c>
      <c r="BD23" s="95">
        <v>79432972</v>
      </c>
      <c r="BE23" s="95">
        <v>69153261</v>
      </c>
      <c r="BF23" s="95">
        <v>96972701</v>
      </c>
      <c r="BG23" s="95">
        <v>95730802</v>
      </c>
      <c r="BH23" s="95">
        <v>98063618</v>
      </c>
      <c r="BI23" s="95">
        <v>65914205</v>
      </c>
      <c r="BJ23" s="95">
        <v>112213077</v>
      </c>
    </row>
    <row r="24" spans="1:62" ht="11.25">
      <c r="A24" s="14" t="s">
        <v>62</v>
      </c>
      <c r="B24" s="7" t="s">
        <v>63</v>
      </c>
      <c r="C24" s="69">
        <v>43381219</v>
      </c>
      <c r="D24" s="69">
        <v>47344000</v>
      </c>
      <c r="E24" s="69">
        <v>63809470</v>
      </c>
      <c r="F24" s="69">
        <v>56227949</v>
      </c>
      <c r="G24" s="69">
        <v>34463771</v>
      </c>
      <c r="H24" s="69">
        <v>36944042</v>
      </c>
      <c r="I24" s="70">
        <v>35428385</v>
      </c>
      <c r="J24" s="70">
        <v>40565934</v>
      </c>
      <c r="K24" s="69">
        <v>40565467</v>
      </c>
      <c r="L24" s="69">
        <v>68144435</v>
      </c>
      <c r="M24" s="69">
        <v>52680475</v>
      </c>
      <c r="N24" s="69">
        <v>53576599</v>
      </c>
      <c r="O24" s="69">
        <v>42877349</v>
      </c>
      <c r="P24" s="69">
        <v>45967182</v>
      </c>
      <c r="Q24" s="69">
        <v>47585176</v>
      </c>
      <c r="R24" s="69">
        <v>59029004</v>
      </c>
      <c r="S24" s="69">
        <v>43420126</v>
      </c>
      <c r="T24" s="69">
        <v>50997227</v>
      </c>
      <c r="U24" s="69">
        <v>50821041</v>
      </c>
      <c r="V24" s="71">
        <v>69191737</v>
      </c>
      <c r="W24" s="71">
        <v>52031496</v>
      </c>
      <c r="X24" s="71">
        <v>59409309</v>
      </c>
      <c r="Y24" s="71">
        <v>59209893</v>
      </c>
      <c r="Z24" s="71">
        <v>75655932</v>
      </c>
      <c r="AA24" s="71">
        <v>59127739</v>
      </c>
      <c r="AB24" s="71">
        <v>64503361</v>
      </c>
      <c r="AC24" s="71">
        <v>69805357</v>
      </c>
      <c r="AD24" s="71">
        <v>87328791</v>
      </c>
      <c r="AE24" s="71">
        <v>66461255</v>
      </c>
      <c r="AF24" s="71">
        <v>119904677</v>
      </c>
      <c r="AG24" s="71">
        <v>85325283</v>
      </c>
      <c r="AH24" s="71">
        <v>101514812</v>
      </c>
      <c r="AI24" s="71">
        <v>100262297</v>
      </c>
      <c r="AJ24" s="71">
        <v>87641991</v>
      </c>
      <c r="AK24" s="71">
        <v>89851305</v>
      </c>
      <c r="AL24" s="71">
        <v>121810754</v>
      </c>
      <c r="AM24" s="71">
        <v>107583312</v>
      </c>
      <c r="AN24" s="71">
        <v>86520638</v>
      </c>
      <c r="AO24" s="71">
        <v>107640151</v>
      </c>
      <c r="AP24" s="71">
        <v>121338177</v>
      </c>
      <c r="AQ24" s="71">
        <v>107101320</v>
      </c>
      <c r="AR24" s="102">
        <v>109838383</v>
      </c>
      <c r="AS24" s="102">
        <v>173040984</v>
      </c>
      <c r="AT24" s="95">
        <v>158905122</v>
      </c>
      <c r="AU24" s="95">
        <v>111422407</v>
      </c>
      <c r="AV24" s="95">
        <v>127588218</v>
      </c>
      <c r="AW24" s="95">
        <v>130651350</v>
      </c>
      <c r="AX24" s="95">
        <v>215053843</v>
      </c>
      <c r="AY24" s="95">
        <v>135193311</v>
      </c>
      <c r="AZ24" s="95">
        <v>146011535</v>
      </c>
      <c r="BA24" s="95">
        <v>146939694</v>
      </c>
      <c r="BB24" s="95">
        <v>508375379</v>
      </c>
      <c r="BC24" s="95">
        <v>164476435</v>
      </c>
      <c r="BD24" s="95">
        <v>176237852</v>
      </c>
      <c r="BE24" s="95">
        <v>165673415</v>
      </c>
      <c r="BF24" s="95">
        <v>248524389</v>
      </c>
      <c r="BG24" s="95">
        <v>208438722</v>
      </c>
      <c r="BH24" s="95">
        <v>190150197</v>
      </c>
      <c r="BI24" s="95">
        <v>180656014</v>
      </c>
      <c r="BJ24" s="95">
        <v>246353494</v>
      </c>
    </row>
    <row r="25" spans="1:62" ht="11.25">
      <c r="A25" s="14" t="s">
        <v>64</v>
      </c>
      <c r="B25" s="7" t="s">
        <v>65</v>
      </c>
      <c r="C25" s="64">
        <v>88455978</v>
      </c>
      <c r="D25" s="64">
        <v>106460272</v>
      </c>
      <c r="E25" s="64">
        <v>121039606</v>
      </c>
      <c r="F25" s="64">
        <v>217506888</v>
      </c>
      <c r="G25" s="64">
        <v>152457864</v>
      </c>
      <c r="H25" s="64">
        <v>664544609</v>
      </c>
      <c r="I25" s="65">
        <v>193942992</v>
      </c>
      <c r="J25" s="65">
        <v>11724601</v>
      </c>
      <c r="K25" s="64">
        <v>101594812</v>
      </c>
      <c r="L25" s="64">
        <v>71956206</v>
      </c>
      <c r="M25" s="64">
        <v>49645766</v>
      </c>
      <c r="N25" s="64">
        <v>181156674</v>
      </c>
      <c r="O25" s="64">
        <v>60464291</v>
      </c>
      <c r="P25" s="64">
        <v>51162159</v>
      </c>
      <c r="Q25" s="64">
        <v>34808198</v>
      </c>
      <c r="R25" s="64">
        <v>7190577</v>
      </c>
      <c r="S25" s="64">
        <v>52735536</v>
      </c>
      <c r="T25" s="64">
        <v>43996113</v>
      </c>
      <c r="U25" s="64">
        <v>38363157</v>
      </c>
      <c r="V25" s="66">
        <v>52051632</v>
      </c>
      <c r="W25" s="66">
        <v>49327626</v>
      </c>
      <c r="X25" s="66">
        <v>160955031</v>
      </c>
      <c r="Y25" s="66">
        <v>55789694</v>
      </c>
      <c r="Z25" s="66">
        <v>116511425</v>
      </c>
      <c r="AA25" s="66">
        <v>122974108</v>
      </c>
      <c r="AB25" s="66">
        <v>82887828</v>
      </c>
      <c r="AC25" s="66">
        <v>75446213</v>
      </c>
      <c r="AD25" s="66">
        <v>75687616</v>
      </c>
      <c r="AE25" s="66">
        <v>61210154</v>
      </c>
      <c r="AF25" s="66">
        <v>53117019</v>
      </c>
      <c r="AG25" s="66">
        <v>93790963</v>
      </c>
      <c r="AH25" s="66">
        <v>122096975</v>
      </c>
      <c r="AI25" s="66">
        <v>90060100</v>
      </c>
      <c r="AJ25" s="66">
        <v>73446181</v>
      </c>
      <c r="AK25" s="66">
        <v>80020127</v>
      </c>
      <c r="AL25" s="66">
        <v>115597402</v>
      </c>
      <c r="AM25" s="66">
        <v>58861056</v>
      </c>
      <c r="AN25" s="66">
        <v>84211066</v>
      </c>
      <c r="AO25" s="66">
        <v>575389598</v>
      </c>
      <c r="AP25" s="66">
        <v>492780867</v>
      </c>
      <c r="AQ25" s="66">
        <v>27428235</v>
      </c>
      <c r="AR25" s="101">
        <v>69785225</v>
      </c>
      <c r="AS25" s="101">
        <v>69807533</v>
      </c>
      <c r="AT25" s="95">
        <v>135398112</v>
      </c>
      <c r="AU25" s="95">
        <v>624396122</v>
      </c>
      <c r="AV25" s="95">
        <v>2875486</v>
      </c>
      <c r="AW25" s="95">
        <v>30760195</v>
      </c>
      <c r="AX25" s="95">
        <v>-132518546</v>
      </c>
      <c r="AY25" s="95">
        <v>93730728</v>
      </c>
      <c r="AZ25" s="95">
        <v>233327325</v>
      </c>
      <c r="BA25" s="95">
        <v>60977412</v>
      </c>
      <c r="BB25" s="95">
        <v>210496299</v>
      </c>
      <c r="BC25" s="95">
        <v>16076047</v>
      </c>
      <c r="BD25" s="95">
        <v>-6446217</v>
      </c>
      <c r="BE25" s="95">
        <v>95283001</v>
      </c>
      <c r="BF25" s="95">
        <v>3452148</v>
      </c>
      <c r="BG25" s="95">
        <v>126885468</v>
      </c>
      <c r="BH25" s="95">
        <v>94650105</v>
      </c>
      <c r="BI25" s="95">
        <v>126822255</v>
      </c>
      <c r="BJ25" s="95">
        <v>107218413</v>
      </c>
    </row>
    <row r="26" spans="1:62" ht="11.25">
      <c r="A26" s="14" t="s">
        <v>66</v>
      </c>
      <c r="B26" s="7" t="s">
        <v>67</v>
      </c>
      <c r="C26" s="67"/>
      <c r="D26" s="67"/>
      <c r="E26" s="67"/>
      <c r="F26" s="67"/>
      <c r="G26" s="67"/>
      <c r="H26" s="67"/>
      <c r="I26" s="76"/>
      <c r="J26" s="76"/>
      <c r="K26" s="67"/>
      <c r="L26" s="67"/>
      <c r="M26" s="67"/>
      <c r="N26" s="67"/>
      <c r="O26" s="67"/>
      <c r="P26" s="67"/>
      <c r="Q26" s="67"/>
      <c r="R26" s="67"/>
      <c r="S26" s="67"/>
      <c r="T26" s="67"/>
      <c r="U26" s="67"/>
      <c r="V26" s="68"/>
      <c r="W26" s="68"/>
      <c r="X26" s="68"/>
      <c r="Y26" s="68"/>
      <c r="Z26" s="68"/>
      <c r="AA26" s="68"/>
      <c r="AB26" s="68"/>
      <c r="AC26" s="68"/>
      <c r="AD26" s="68"/>
      <c r="AE26" s="68"/>
      <c r="AF26" s="68"/>
      <c r="AG26" s="68"/>
      <c r="AH26" s="68"/>
      <c r="AI26" s="68"/>
      <c r="AJ26" s="68"/>
      <c r="AK26" s="68"/>
      <c r="AL26" s="68"/>
      <c r="AM26" s="68"/>
      <c r="AN26" s="68"/>
      <c r="AO26" s="68"/>
      <c r="AP26" s="68"/>
      <c r="AQ26" s="68"/>
      <c r="AR26" s="67"/>
      <c r="AS26" s="67"/>
      <c r="AT26" s="67"/>
      <c r="AU26" s="67"/>
      <c r="AV26" s="67"/>
      <c r="AW26" s="67"/>
      <c r="AX26" s="67"/>
      <c r="AY26" s="67"/>
      <c r="AZ26" s="67"/>
      <c r="BA26" s="67"/>
      <c r="BB26" s="67"/>
      <c r="BC26" s="67"/>
      <c r="BD26" s="67"/>
      <c r="BE26" s="67"/>
      <c r="BF26" s="67"/>
      <c r="BG26" s="67"/>
      <c r="BH26" s="67"/>
      <c r="BI26" s="67"/>
      <c r="BJ26" s="67"/>
    </row>
    <row r="27" spans="1:62" ht="11.25">
      <c r="A27" s="14" t="s">
        <v>68</v>
      </c>
      <c r="B27" s="7" t="s">
        <v>69</v>
      </c>
      <c r="C27" s="67"/>
      <c r="D27" s="67"/>
      <c r="E27" s="67"/>
      <c r="F27" s="67"/>
      <c r="G27" s="67"/>
      <c r="H27" s="67"/>
      <c r="I27" s="76"/>
      <c r="J27" s="76"/>
      <c r="K27" s="67"/>
      <c r="L27" s="67"/>
      <c r="M27" s="67"/>
      <c r="N27" s="67"/>
      <c r="O27" s="67"/>
      <c r="P27" s="67"/>
      <c r="Q27" s="67"/>
      <c r="R27" s="67"/>
      <c r="S27" s="67"/>
      <c r="T27" s="67"/>
      <c r="U27" s="67"/>
      <c r="V27" s="68"/>
      <c r="W27" s="68"/>
      <c r="X27" s="68"/>
      <c r="Y27" s="68"/>
      <c r="Z27" s="68"/>
      <c r="AA27" s="68"/>
      <c r="AB27" s="68"/>
      <c r="AC27" s="68"/>
      <c r="AD27" s="68"/>
      <c r="AE27" s="68"/>
      <c r="AF27" s="68"/>
      <c r="AG27" s="68"/>
      <c r="AH27" s="68"/>
      <c r="AI27" s="68"/>
      <c r="AJ27" s="68"/>
      <c r="AK27" s="68"/>
      <c r="AL27" s="68"/>
      <c r="AM27" s="68"/>
      <c r="AN27" s="68"/>
      <c r="AO27" s="68"/>
      <c r="AP27" s="68"/>
      <c r="AQ27" s="68"/>
      <c r="AR27" s="67"/>
      <c r="AS27" s="67"/>
      <c r="AT27" s="67"/>
      <c r="AU27" s="67"/>
      <c r="AV27" s="67"/>
      <c r="AW27" s="67"/>
      <c r="AX27" s="67"/>
      <c r="AY27" s="67"/>
      <c r="AZ27" s="67"/>
      <c r="BA27" s="67"/>
      <c r="BB27" s="67"/>
      <c r="BC27" s="67"/>
      <c r="BD27" s="67"/>
      <c r="BE27" s="67"/>
      <c r="BF27" s="67"/>
      <c r="BG27" s="67"/>
      <c r="BH27" s="67"/>
      <c r="BI27" s="67"/>
      <c r="BJ27" s="67"/>
    </row>
    <row r="28" spans="1:62" ht="21">
      <c r="A28" s="14" t="s">
        <v>70</v>
      </c>
      <c r="B28" s="7" t="s">
        <v>71</v>
      </c>
      <c r="C28" s="77">
        <v>38516443</v>
      </c>
      <c r="D28" s="77">
        <v>51394303</v>
      </c>
      <c r="E28" s="77">
        <v>7184131</v>
      </c>
      <c r="F28" s="77">
        <v>-70018632</v>
      </c>
      <c r="G28" s="77">
        <v>-33458250</v>
      </c>
      <c r="H28" s="77">
        <v>-634004933</v>
      </c>
      <c r="I28" s="77">
        <v>-136435191</v>
      </c>
      <c r="J28" s="77">
        <v>86619775</v>
      </c>
      <c r="K28" s="77">
        <v>313713314</v>
      </c>
      <c r="L28" s="77">
        <v>79214032</v>
      </c>
      <c r="M28" s="77">
        <v>10312602</v>
      </c>
      <c r="N28" s="77">
        <v>-132363100</v>
      </c>
      <c r="O28" s="77">
        <v>4964781</v>
      </c>
      <c r="P28" s="77">
        <v>26154753</v>
      </c>
      <c r="Q28" s="77">
        <v>30753166</v>
      </c>
      <c r="R28" s="77">
        <v>75525219</v>
      </c>
      <c r="S28" s="77">
        <v>47246877</v>
      </c>
      <c r="T28" s="77">
        <v>58223385</v>
      </c>
      <c r="U28" s="77">
        <v>68422595</v>
      </c>
      <c r="V28" s="77">
        <v>53635527</v>
      </c>
      <c r="W28" s="77">
        <v>60979162</v>
      </c>
      <c r="X28" s="77">
        <v>61515312</v>
      </c>
      <c r="Y28" s="77">
        <v>83320237</v>
      </c>
      <c r="Z28" s="77">
        <v>83794312</v>
      </c>
      <c r="AA28" s="77">
        <v>3775951</v>
      </c>
      <c r="AB28" s="77">
        <v>88115065</v>
      </c>
      <c r="AC28" s="77">
        <v>100803387</v>
      </c>
      <c r="AD28" s="77">
        <v>256087611</v>
      </c>
      <c r="AE28" s="77">
        <v>97117521</v>
      </c>
      <c r="AF28" s="77">
        <v>-14957508</v>
      </c>
      <c r="AG28" s="77">
        <v>121487806</v>
      </c>
      <c r="AH28" s="77">
        <v>112258472</v>
      </c>
      <c r="AI28" s="77">
        <v>113240820</v>
      </c>
      <c r="AJ28" s="77">
        <v>129541861</v>
      </c>
      <c r="AK28" s="77">
        <v>134020042</v>
      </c>
      <c r="AL28" s="77">
        <v>100897358</v>
      </c>
      <c r="AM28" s="77">
        <v>97206606</v>
      </c>
      <c r="AN28" s="77">
        <v>146389012</v>
      </c>
      <c r="AO28" s="77">
        <v>-316508267</v>
      </c>
      <c r="AP28" s="77">
        <v>109981342</v>
      </c>
      <c r="AQ28" s="77">
        <v>218580562</v>
      </c>
      <c r="AR28" s="105">
        <v>173134579</v>
      </c>
      <c r="AS28" s="105">
        <v>208554368</v>
      </c>
      <c r="AT28" s="116">
        <v>170599898</v>
      </c>
      <c r="AU28" s="116">
        <v>35026952</v>
      </c>
      <c r="AV28" s="116">
        <v>294546984</v>
      </c>
      <c r="AW28" s="116">
        <v>260832023</v>
      </c>
      <c r="AX28" s="116">
        <v>386020762</v>
      </c>
      <c r="AY28" s="116">
        <v>299551223</v>
      </c>
      <c r="AZ28" s="116">
        <v>140844638</v>
      </c>
      <c r="BA28" s="116">
        <v>248034365</v>
      </c>
      <c r="BB28" s="116">
        <v>229782582</v>
      </c>
      <c r="BC28" s="116">
        <v>315831742</v>
      </c>
      <c r="BD28" s="116">
        <v>420967897</v>
      </c>
      <c r="BE28" s="116">
        <v>323254603</v>
      </c>
      <c r="BF28" s="116">
        <v>428548478</v>
      </c>
      <c r="BG28" s="116">
        <v>417810112</v>
      </c>
      <c r="BH28" s="116">
        <v>52531768</v>
      </c>
      <c r="BI28" s="116">
        <v>608447308</v>
      </c>
      <c r="BJ28" s="116">
        <v>648552538</v>
      </c>
    </row>
    <row r="29" spans="1:62" ht="11.25">
      <c r="A29" s="14" t="s">
        <v>72</v>
      </c>
      <c r="B29" s="7" t="s">
        <v>73</v>
      </c>
      <c r="C29" s="78"/>
      <c r="D29" s="78"/>
      <c r="E29" s="78"/>
      <c r="F29" s="78"/>
      <c r="G29" s="78"/>
      <c r="H29" s="78"/>
      <c r="I29" s="79"/>
      <c r="J29" s="79"/>
      <c r="K29" s="78"/>
      <c r="L29" s="78"/>
      <c r="M29" s="78"/>
      <c r="N29" s="78"/>
      <c r="O29" s="78"/>
      <c r="P29" s="78"/>
      <c r="Q29" s="78"/>
      <c r="R29" s="78"/>
      <c r="S29" s="78"/>
      <c r="T29" s="78"/>
      <c r="U29" s="78"/>
      <c r="V29" s="80"/>
      <c r="W29" s="80"/>
      <c r="X29" s="80"/>
      <c r="Y29" s="80"/>
      <c r="Z29" s="80"/>
      <c r="AA29" s="80"/>
      <c r="AB29" s="80"/>
      <c r="AC29" s="80"/>
      <c r="AD29" s="80"/>
      <c r="AE29" s="80"/>
      <c r="AF29" s="80"/>
      <c r="AG29" s="80"/>
      <c r="AH29" s="80"/>
      <c r="AI29" s="80"/>
      <c r="AJ29" s="80"/>
      <c r="AK29" s="80"/>
      <c r="AL29" s="80"/>
      <c r="AM29" s="80"/>
      <c r="AN29" s="80"/>
      <c r="AO29" s="80"/>
      <c r="AP29" s="80"/>
      <c r="AQ29" s="80"/>
      <c r="AR29" s="78"/>
      <c r="AS29" s="78"/>
      <c r="AT29" s="103"/>
      <c r="AU29" s="103"/>
      <c r="AV29" s="103"/>
      <c r="AW29" s="103"/>
      <c r="AX29" s="103"/>
      <c r="AY29" s="103"/>
      <c r="AZ29" s="103"/>
      <c r="BA29" s="103"/>
      <c r="BB29" s="103"/>
      <c r="BC29" s="103"/>
      <c r="BD29" s="103"/>
      <c r="BE29" s="103"/>
      <c r="BF29" s="103"/>
      <c r="BG29" s="103"/>
      <c r="BH29" s="103"/>
      <c r="BI29" s="103"/>
      <c r="BJ29" s="103"/>
    </row>
    <row r="30" spans="1:62" ht="11.25">
      <c r="A30" s="14" t="s">
        <v>74</v>
      </c>
      <c r="B30" s="7" t="s">
        <v>75</v>
      </c>
      <c r="C30" s="72">
        <v>10901908</v>
      </c>
      <c r="D30" s="72">
        <v>11076871</v>
      </c>
      <c r="E30" s="72">
        <v>4068848</v>
      </c>
      <c r="F30" s="72">
        <v>-9695439</v>
      </c>
      <c r="G30" s="72">
        <v>1640992</v>
      </c>
      <c r="H30" s="72">
        <v>3336532</v>
      </c>
      <c r="I30" s="73">
        <v>1557811</v>
      </c>
      <c r="J30" s="73">
        <v>6718692</v>
      </c>
      <c r="K30" s="72">
        <v>3068769</v>
      </c>
      <c r="L30" s="72">
        <v>4933356</v>
      </c>
      <c r="M30" s="72">
        <v>-200322</v>
      </c>
      <c r="N30" s="72">
        <v>-6724175</v>
      </c>
      <c r="O30" s="72">
        <v>6246364</v>
      </c>
      <c r="P30" s="72">
        <v>2860277</v>
      </c>
      <c r="Q30" s="72">
        <v>2191703</v>
      </c>
      <c r="R30" s="72">
        <v>13584094</v>
      </c>
      <c r="S30" s="72">
        <v>7952138</v>
      </c>
      <c r="T30" s="72">
        <v>8639173</v>
      </c>
      <c r="U30" s="72">
        <v>9799038</v>
      </c>
      <c r="V30" s="74">
        <v>2963972</v>
      </c>
      <c r="W30" s="74">
        <v>11986324</v>
      </c>
      <c r="X30" s="74">
        <v>10865384</v>
      </c>
      <c r="Y30" s="74">
        <v>16274944</v>
      </c>
      <c r="Z30" s="74">
        <v>16252256</v>
      </c>
      <c r="AA30" s="74">
        <v>15255321</v>
      </c>
      <c r="AB30" s="74">
        <v>31403624</v>
      </c>
      <c r="AC30" s="74">
        <v>19420644</v>
      </c>
      <c r="AD30" s="74">
        <v>-17476295</v>
      </c>
      <c r="AE30" s="74">
        <v>17971746</v>
      </c>
      <c r="AF30" s="74">
        <v>9363932</v>
      </c>
      <c r="AG30" s="74">
        <v>27470483</v>
      </c>
      <c r="AH30" s="74">
        <v>38531881</v>
      </c>
      <c r="AI30" s="74">
        <v>19887000</v>
      </c>
      <c r="AJ30" s="74">
        <v>18309113</v>
      </c>
      <c r="AK30" s="74">
        <v>20259152</v>
      </c>
      <c r="AL30" s="74">
        <v>21664578</v>
      </c>
      <c r="AM30" s="74">
        <v>14849566</v>
      </c>
      <c r="AN30" s="74">
        <v>24736377</v>
      </c>
      <c r="AO30" s="74">
        <v>10253761</v>
      </c>
      <c r="AP30" s="74">
        <v>49530314</v>
      </c>
      <c r="AQ30" s="74">
        <v>4253186</v>
      </c>
      <c r="AR30" s="103">
        <v>66302063</v>
      </c>
      <c r="AS30" s="103">
        <v>23660538</v>
      </c>
      <c r="AT30" s="103">
        <v>34268883</v>
      </c>
      <c r="AU30" s="103">
        <v>85355846</v>
      </c>
      <c r="AV30" s="103">
        <v>32585794</v>
      </c>
      <c r="AW30" s="103">
        <v>40847894</v>
      </c>
      <c r="AX30" s="103">
        <v>5727514</v>
      </c>
      <c r="AY30" s="103">
        <v>50861806</v>
      </c>
      <c r="AZ30" s="103">
        <v>16071034</v>
      </c>
      <c r="BA30" s="103">
        <v>24825919</v>
      </c>
      <c r="BB30" s="103">
        <v>100376693</v>
      </c>
      <c r="BC30" s="103">
        <v>32520390</v>
      </c>
      <c r="BD30" s="103">
        <v>44599755</v>
      </c>
      <c r="BE30" s="103">
        <v>57996963</v>
      </c>
      <c r="BF30" s="103">
        <v>64157996</v>
      </c>
      <c r="BG30" s="103">
        <v>58923961</v>
      </c>
      <c r="BH30" s="103">
        <v>56687771</v>
      </c>
      <c r="BI30" s="103">
        <v>63625573</v>
      </c>
      <c r="BJ30" s="103">
        <v>81559109</v>
      </c>
    </row>
    <row r="31" spans="1:62" ht="21">
      <c r="A31" s="14" t="s">
        <v>76</v>
      </c>
      <c r="B31" s="7" t="s">
        <v>77</v>
      </c>
      <c r="C31" s="75">
        <v>27614535</v>
      </c>
      <c r="D31" s="75">
        <v>40317432</v>
      </c>
      <c r="E31" s="75">
        <v>3115283</v>
      </c>
      <c r="F31" s="75">
        <v>-60323193</v>
      </c>
      <c r="G31" s="75">
        <v>-35099242</v>
      </c>
      <c r="H31" s="75">
        <v>-637341465</v>
      </c>
      <c r="I31" s="75">
        <v>-137993002</v>
      </c>
      <c r="J31" s="75">
        <v>79901083</v>
      </c>
      <c r="K31" s="75">
        <v>310644545</v>
      </c>
      <c r="L31" s="75">
        <v>74280676</v>
      </c>
      <c r="M31" s="75">
        <v>10512924</v>
      </c>
      <c r="N31" s="75">
        <v>-125638925</v>
      </c>
      <c r="O31" s="75">
        <v>-1281583</v>
      </c>
      <c r="P31" s="75">
        <v>23294476</v>
      </c>
      <c r="Q31" s="75">
        <v>28561463</v>
      </c>
      <c r="R31" s="75">
        <v>61941125</v>
      </c>
      <c r="S31" s="75">
        <v>39294739</v>
      </c>
      <c r="T31" s="75">
        <v>49584212</v>
      </c>
      <c r="U31" s="75">
        <v>58623557</v>
      </c>
      <c r="V31" s="75">
        <v>50671555</v>
      </c>
      <c r="W31" s="75">
        <v>48992838</v>
      </c>
      <c r="X31" s="75">
        <v>50649928</v>
      </c>
      <c r="Y31" s="75">
        <v>67045293</v>
      </c>
      <c r="Z31" s="75">
        <v>67542056</v>
      </c>
      <c r="AA31" s="75">
        <v>-11479370</v>
      </c>
      <c r="AB31" s="75">
        <v>56711441</v>
      </c>
      <c r="AC31" s="75">
        <v>81382743</v>
      </c>
      <c r="AD31" s="75">
        <v>273563906</v>
      </c>
      <c r="AE31" s="75">
        <v>79145775</v>
      </c>
      <c r="AF31" s="75">
        <v>-24321440</v>
      </c>
      <c r="AG31" s="75">
        <v>94017323</v>
      </c>
      <c r="AH31" s="75">
        <v>73726591</v>
      </c>
      <c r="AI31" s="75">
        <v>93353820</v>
      </c>
      <c r="AJ31" s="75">
        <v>111232748</v>
      </c>
      <c r="AK31" s="75">
        <v>113760890</v>
      </c>
      <c r="AL31" s="75">
        <v>79232780</v>
      </c>
      <c r="AM31" s="75">
        <v>82357040</v>
      </c>
      <c r="AN31" s="75">
        <v>121652635</v>
      </c>
      <c r="AO31" s="75">
        <v>-326762028</v>
      </c>
      <c r="AP31" s="75">
        <v>60451028</v>
      </c>
      <c r="AQ31" s="75">
        <v>214327376</v>
      </c>
      <c r="AR31" s="104">
        <v>106832516</v>
      </c>
      <c r="AS31" s="104">
        <v>184893830</v>
      </c>
      <c r="AT31" s="104">
        <v>136331015</v>
      </c>
      <c r="AU31" s="104">
        <v>-50328894</v>
      </c>
      <c r="AV31" s="104">
        <v>261961190</v>
      </c>
      <c r="AW31" s="104">
        <v>219984129</v>
      </c>
      <c r="AX31" s="104">
        <v>380293248</v>
      </c>
      <c r="AY31" s="104">
        <v>248689417</v>
      </c>
      <c r="AZ31" s="104">
        <v>124773604</v>
      </c>
      <c r="BA31" s="104">
        <v>223208446</v>
      </c>
      <c r="BB31" s="104">
        <v>129405889</v>
      </c>
      <c r="BC31" s="104">
        <v>283311352</v>
      </c>
      <c r="BD31" s="104">
        <v>376368142</v>
      </c>
      <c r="BE31" s="104">
        <v>265257640</v>
      </c>
      <c r="BF31" s="104">
        <v>364390482</v>
      </c>
      <c r="BG31" s="104">
        <v>358886151</v>
      </c>
      <c r="BH31" s="104">
        <v>-4156003</v>
      </c>
      <c r="BI31" s="104">
        <v>544821735</v>
      </c>
      <c r="BJ31" s="104">
        <v>566993429</v>
      </c>
    </row>
    <row r="32" spans="1:62" ht="11.25">
      <c r="A32" s="14" t="s">
        <v>78</v>
      </c>
      <c r="B32" s="7" t="s">
        <v>79</v>
      </c>
      <c r="C32" s="78"/>
      <c r="D32" s="78"/>
      <c r="E32" s="78"/>
      <c r="F32" s="78"/>
      <c r="G32" s="78"/>
      <c r="H32" s="78"/>
      <c r="I32" s="79"/>
      <c r="J32" s="79"/>
      <c r="K32" s="78"/>
      <c r="L32" s="78"/>
      <c r="M32" s="78"/>
      <c r="N32" s="78"/>
      <c r="O32" s="78"/>
      <c r="P32" s="78"/>
      <c r="Q32" s="78"/>
      <c r="R32" s="78"/>
      <c r="S32" s="78"/>
      <c r="T32" s="78"/>
      <c r="U32" s="78"/>
      <c r="V32" s="80"/>
      <c r="W32" s="80"/>
      <c r="X32" s="80"/>
      <c r="Y32" s="80"/>
      <c r="Z32" s="80"/>
      <c r="AA32" s="80"/>
      <c r="AB32" s="80"/>
      <c r="AC32" s="80"/>
      <c r="AD32" s="80"/>
      <c r="AE32" s="80"/>
      <c r="AF32" s="80"/>
      <c r="AG32" s="80"/>
      <c r="AH32" s="80"/>
      <c r="AI32" s="80"/>
      <c r="AJ32" s="80"/>
      <c r="AK32" s="80"/>
      <c r="AL32" s="80"/>
      <c r="AM32" s="80"/>
      <c r="AN32" s="80"/>
      <c r="AO32" s="80"/>
      <c r="AP32" s="80"/>
      <c r="AQ32" s="80"/>
      <c r="AR32" s="78"/>
      <c r="AS32" s="78"/>
      <c r="AT32" s="103"/>
      <c r="AU32" s="103"/>
      <c r="AV32" s="103"/>
      <c r="AW32" s="103"/>
      <c r="AX32" s="103"/>
      <c r="AY32" s="103"/>
      <c r="AZ32" s="103"/>
      <c r="BA32" s="103"/>
      <c r="BB32" s="103"/>
      <c r="BC32" s="103"/>
      <c r="BD32" s="103"/>
      <c r="BE32" s="103"/>
      <c r="BF32" s="103"/>
      <c r="BG32" s="103"/>
      <c r="BH32" s="103"/>
      <c r="BI32" s="103"/>
      <c r="BJ32" s="103"/>
    </row>
    <row r="33" spans="1:62" ht="11.25">
      <c r="A33" s="14" t="s">
        <v>80</v>
      </c>
      <c r="B33" s="7" t="s">
        <v>81</v>
      </c>
      <c r="C33" s="75">
        <v>27614535</v>
      </c>
      <c r="D33" s="75">
        <v>40317432</v>
      </c>
      <c r="E33" s="75">
        <v>3115283</v>
      </c>
      <c r="F33" s="75">
        <v>-60323193</v>
      </c>
      <c r="G33" s="75">
        <v>-35099242</v>
      </c>
      <c r="H33" s="75">
        <v>-637341465</v>
      </c>
      <c r="I33" s="75">
        <v>-137993002</v>
      </c>
      <c r="J33" s="75">
        <v>79901083</v>
      </c>
      <c r="K33" s="75">
        <v>310644545</v>
      </c>
      <c r="L33" s="75">
        <v>74280676</v>
      </c>
      <c r="M33" s="75">
        <v>10512924</v>
      </c>
      <c r="N33" s="75">
        <v>-125638925</v>
      </c>
      <c r="O33" s="75">
        <v>-1281583</v>
      </c>
      <c r="P33" s="75">
        <v>23294476</v>
      </c>
      <c r="Q33" s="75">
        <v>28561463</v>
      </c>
      <c r="R33" s="75">
        <v>61941125</v>
      </c>
      <c r="S33" s="75">
        <v>39294739</v>
      </c>
      <c r="T33" s="75">
        <v>49584212</v>
      </c>
      <c r="U33" s="75">
        <v>58623557</v>
      </c>
      <c r="V33" s="75">
        <v>50671555</v>
      </c>
      <c r="W33" s="75">
        <v>48992838</v>
      </c>
      <c r="X33" s="75">
        <v>50649928</v>
      </c>
      <c r="Y33" s="75">
        <v>67045293</v>
      </c>
      <c r="Z33" s="75">
        <v>67542056</v>
      </c>
      <c r="AA33" s="75">
        <v>-11479370</v>
      </c>
      <c r="AB33" s="75">
        <v>56711441</v>
      </c>
      <c r="AC33" s="75">
        <v>81382743</v>
      </c>
      <c r="AD33" s="75">
        <v>273563906</v>
      </c>
      <c r="AE33" s="75">
        <v>79145775</v>
      </c>
      <c r="AF33" s="75">
        <v>-24321440</v>
      </c>
      <c r="AG33" s="75">
        <v>94017323</v>
      </c>
      <c r="AH33" s="75">
        <v>73726591</v>
      </c>
      <c r="AI33" s="75">
        <v>93353820</v>
      </c>
      <c r="AJ33" s="75">
        <v>111232748</v>
      </c>
      <c r="AK33" s="75">
        <v>113760890</v>
      </c>
      <c r="AL33" s="75">
        <v>79232780</v>
      </c>
      <c r="AM33" s="75">
        <v>82357040</v>
      </c>
      <c r="AN33" s="75">
        <v>121652635</v>
      </c>
      <c r="AO33" s="75">
        <v>-326762028</v>
      </c>
      <c r="AP33" s="75">
        <v>60451028</v>
      </c>
      <c r="AQ33" s="75">
        <v>214327376</v>
      </c>
      <c r="AR33" s="104">
        <v>106832516</v>
      </c>
      <c r="AS33" s="104">
        <v>184893830</v>
      </c>
      <c r="AT33" s="104">
        <v>136331015</v>
      </c>
      <c r="AU33" s="104">
        <v>-50328894</v>
      </c>
      <c r="AV33" s="104">
        <v>261961190</v>
      </c>
      <c r="AW33" s="104">
        <v>219984129</v>
      </c>
      <c r="AX33" s="104">
        <v>380293248</v>
      </c>
      <c r="AY33" s="104">
        <v>248689417</v>
      </c>
      <c r="AZ33" s="104">
        <v>124773604</v>
      </c>
      <c r="BA33" s="104">
        <v>223208446</v>
      </c>
      <c r="BB33" s="104">
        <v>129405889</v>
      </c>
      <c r="BC33" s="104">
        <v>283311352</v>
      </c>
      <c r="BD33" s="104">
        <v>376368142</v>
      </c>
      <c r="BE33" s="104">
        <v>265257640</v>
      </c>
      <c r="BF33" s="104">
        <v>364390482</v>
      </c>
      <c r="BG33" s="104">
        <v>358886151</v>
      </c>
      <c r="BH33" s="104">
        <v>-4156003</v>
      </c>
      <c r="BI33" s="104">
        <v>544821735</v>
      </c>
      <c r="BJ33" s="104">
        <v>566993429</v>
      </c>
    </row>
    <row r="34" spans="1:29" ht="10.5">
      <c r="A34" s="9"/>
      <c r="B34" s="30"/>
      <c r="C34" s="29"/>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row>
    <row r="35" spans="1:3" ht="10.5">
      <c r="A35" s="9"/>
      <c r="B35" s="17"/>
      <c r="C35" s="9"/>
    </row>
    <row r="36" spans="1:3" ht="10.5">
      <c r="A36" s="9"/>
      <c r="B36" s="17"/>
      <c r="C36" s="9"/>
    </row>
    <row r="37" spans="1:2" ht="10.5">
      <c r="A37" s="9"/>
      <c r="B37" s="17"/>
    </row>
    <row r="38" ht="10.5">
      <c r="B38" s="17"/>
    </row>
    <row r="39" ht="10.5">
      <c r="B39" s="17"/>
    </row>
    <row r="40" ht="10.5">
      <c r="B40" s="17"/>
    </row>
    <row r="41" ht="10.5">
      <c r="B41" s="17"/>
    </row>
    <row r="42" ht="10.5">
      <c r="B42" s="17"/>
    </row>
    <row r="43" ht="10.5">
      <c r="B43" s="17"/>
    </row>
    <row r="44" ht="10.5">
      <c r="B44" s="17"/>
    </row>
    <row r="45" ht="10.5">
      <c r="B45" s="17"/>
    </row>
    <row r="46" ht="10.5">
      <c r="B46" s="17"/>
    </row>
    <row r="47" ht="10.5">
      <c r="B47" s="17"/>
    </row>
    <row r="48" ht="10.5">
      <c r="B48" s="17"/>
    </row>
    <row r="49" ht="10.5">
      <c r="B49" s="17"/>
    </row>
    <row r="50" ht="10.5">
      <c r="B50" s="17"/>
    </row>
    <row r="51" ht="10.5">
      <c r="B51" s="17"/>
    </row>
    <row r="52" ht="10.5">
      <c r="B52" s="17"/>
    </row>
    <row r="53" ht="10.5">
      <c r="B53" s="17"/>
    </row>
    <row r="54" ht="10.5">
      <c r="B54" s="17"/>
    </row>
    <row r="55" ht="10.5">
      <c r="B55" s="17"/>
    </row>
    <row r="56" ht="10.5">
      <c r="B56" s="17"/>
    </row>
    <row r="57" ht="10.5">
      <c r="B57" s="17"/>
    </row>
    <row r="58" ht="10.5">
      <c r="B58" s="17"/>
    </row>
    <row r="59" ht="10.5">
      <c r="B59" s="17"/>
    </row>
  </sheetData>
  <sheetProtection/>
  <mergeCells count="2">
    <mergeCell ref="A1:B1"/>
    <mergeCell ref="A2:B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J50"/>
  <sheetViews>
    <sheetView zoomScalePageLayoutView="0" workbookViewId="0" topLeftCell="A1">
      <pane xSplit="2" topLeftCell="C1" activePane="topRight" state="frozen"/>
      <selection pane="topLeft" activeCell="B46" sqref="B46"/>
      <selection pane="topRight" activeCell="C52" sqref="C52"/>
    </sheetView>
  </sheetViews>
  <sheetFormatPr defaultColWidth="9.140625" defaultRowHeight="15"/>
  <cols>
    <col min="1" max="1" width="19.8515625" style="17" bestFit="1" customWidth="1"/>
    <col min="2" max="2" width="51.00390625" style="17" bestFit="1" customWidth="1"/>
    <col min="3" max="7" width="14.00390625" style="17" customWidth="1"/>
    <col min="8" max="10" width="13.140625" style="17" customWidth="1"/>
    <col min="11" max="12" width="14.00390625" style="17" customWidth="1"/>
    <col min="13" max="13" width="13.140625" style="17" customWidth="1"/>
    <col min="14" max="29" width="14.00390625" style="17" customWidth="1"/>
    <col min="30" max="50" width="14.00390625" style="45" customWidth="1"/>
    <col min="51" max="62" width="14.421875" style="45" bestFit="1" customWidth="1"/>
    <col min="63" max="16384" width="9.140625" style="18" customWidth="1"/>
  </cols>
  <sheetData>
    <row r="1" spans="1:25" ht="10.5">
      <c r="A1" s="16"/>
      <c r="B1" s="1" t="s">
        <v>0</v>
      </c>
      <c r="C1" s="26"/>
      <c r="D1" s="27"/>
      <c r="E1" s="27"/>
      <c r="F1" s="27"/>
      <c r="G1" s="27"/>
      <c r="H1" s="27"/>
      <c r="I1" s="26"/>
      <c r="J1" s="26"/>
      <c r="K1" s="26"/>
      <c r="L1" s="26"/>
      <c r="M1" s="26"/>
      <c r="N1" s="26"/>
      <c r="O1" s="26"/>
      <c r="P1" s="26"/>
      <c r="Q1" s="26"/>
      <c r="R1" s="26"/>
      <c r="S1" s="26"/>
      <c r="T1" s="26"/>
      <c r="U1" s="26"/>
      <c r="V1" s="26"/>
      <c r="W1" s="26"/>
      <c r="X1" s="26"/>
      <c r="Y1" s="26"/>
    </row>
    <row r="2" spans="1:25" ht="21">
      <c r="A2" s="19"/>
      <c r="B2" s="20" t="s">
        <v>154</v>
      </c>
      <c r="C2" s="26"/>
      <c r="D2" s="27"/>
      <c r="E2" s="27"/>
      <c r="F2" s="27"/>
      <c r="G2" s="27"/>
      <c r="H2" s="27"/>
      <c r="I2" s="26"/>
      <c r="J2" s="26"/>
      <c r="K2" s="26"/>
      <c r="L2" s="26"/>
      <c r="M2" s="26"/>
      <c r="N2" s="26"/>
      <c r="O2" s="26"/>
      <c r="P2" s="26"/>
      <c r="Q2" s="26"/>
      <c r="R2" s="26"/>
      <c r="S2" s="26"/>
      <c r="T2" s="26"/>
      <c r="U2" s="26"/>
      <c r="V2" s="26"/>
      <c r="W2" s="26"/>
      <c r="X2" s="26"/>
      <c r="Y2" s="26"/>
    </row>
    <row r="3" spans="1:25" ht="10.5">
      <c r="A3" s="19"/>
      <c r="B3" s="21"/>
      <c r="C3" s="26"/>
      <c r="D3" s="27"/>
      <c r="E3" s="27"/>
      <c r="F3" s="27"/>
      <c r="G3" s="27"/>
      <c r="H3" s="27"/>
      <c r="I3" s="26"/>
      <c r="J3" s="26"/>
      <c r="K3" s="26"/>
      <c r="L3" s="26"/>
      <c r="M3" s="26"/>
      <c r="N3" s="26"/>
      <c r="O3" s="26"/>
      <c r="P3" s="26"/>
      <c r="Q3" s="26"/>
      <c r="R3" s="26"/>
      <c r="S3" s="26"/>
      <c r="T3" s="26"/>
      <c r="U3" s="26"/>
      <c r="V3" s="26"/>
      <c r="W3" s="26"/>
      <c r="X3" s="26"/>
      <c r="Y3" s="26"/>
    </row>
    <row r="4" spans="1:25" ht="10.5">
      <c r="A4" s="22"/>
      <c r="B4" s="23"/>
      <c r="C4" s="26"/>
      <c r="D4" s="27"/>
      <c r="E4" s="27"/>
      <c r="F4" s="27"/>
      <c r="G4" s="27"/>
      <c r="H4" s="27"/>
      <c r="I4" s="26"/>
      <c r="J4" s="26"/>
      <c r="K4" s="26"/>
      <c r="L4" s="26"/>
      <c r="M4" s="26"/>
      <c r="N4" s="26"/>
      <c r="O4" s="26"/>
      <c r="P4" s="26"/>
      <c r="Q4" s="26"/>
      <c r="R4" s="26"/>
      <c r="S4" s="26"/>
      <c r="T4" s="26"/>
      <c r="U4" s="26"/>
      <c r="V4" s="26"/>
      <c r="W4" s="26"/>
      <c r="X4" s="26"/>
      <c r="Y4" s="26"/>
    </row>
    <row r="5" spans="1:25" ht="10.5">
      <c r="A5" s="2" t="s">
        <v>2</v>
      </c>
      <c r="B5" s="3" t="s">
        <v>3</v>
      </c>
      <c r="C5" s="26"/>
      <c r="D5" s="27"/>
      <c r="E5" s="27"/>
      <c r="F5" s="27"/>
      <c r="G5" s="27"/>
      <c r="H5" s="27"/>
      <c r="I5" s="27"/>
      <c r="J5" s="27"/>
      <c r="K5" s="27"/>
      <c r="L5" s="27"/>
      <c r="M5" s="27"/>
      <c r="N5" s="27"/>
      <c r="O5" s="27"/>
      <c r="P5" s="27"/>
      <c r="Q5" s="27"/>
      <c r="R5" s="27"/>
      <c r="S5" s="26"/>
      <c r="T5" s="26"/>
      <c r="U5" s="26"/>
      <c r="V5" s="26"/>
      <c r="W5" s="26"/>
      <c r="X5" s="26"/>
      <c r="Y5" s="26"/>
    </row>
    <row r="6" spans="1:29" ht="10.5">
      <c r="A6" s="4" t="s">
        <v>4</v>
      </c>
      <c r="B6" s="5" t="s">
        <v>599</v>
      </c>
      <c r="C6" s="26"/>
      <c r="D6" s="27"/>
      <c r="E6" s="27"/>
      <c r="F6" s="27"/>
      <c r="G6" s="27"/>
      <c r="H6" s="27"/>
      <c r="I6" s="28"/>
      <c r="J6" s="28"/>
      <c r="K6" s="28"/>
      <c r="L6" s="28"/>
      <c r="M6" s="28"/>
      <c r="N6" s="28"/>
      <c r="O6" s="28"/>
      <c r="P6" s="28"/>
      <c r="Q6" s="28"/>
      <c r="R6" s="28"/>
      <c r="S6" s="28"/>
      <c r="T6" s="28"/>
      <c r="U6" s="28"/>
      <c r="V6" s="28"/>
      <c r="W6" s="28"/>
      <c r="X6" s="28"/>
      <c r="Y6" s="28"/>
      <c r="Z6" s="9"/>
      <c r="AA6" s="9"/>
      <c r="AB6" s="9"/>
      <c r="AC6" s="9"/>
    </row>
    <row r="7" spans="1:29" ht="10.5">
      <c r="A7" s="4" t="s">
        <v>5</v>
      </c>
      <c r="B7" s="5" t="s">
        <v>628</v>
      </c>
      <c r="C7" s="26"/>
      <c r="D7" s="27"/>
      <c r="E7" s="27"/>
      <c r="F7" s="27"/>
      <c r="G7" s="27"/>
      <c r="H7" s="27"/>
      <c r="I7" s="28"/>
      <c r="J7" s="28"/>
      <c r="K7" s="28"/>
      <c r="L7" s="28"/>
      <c r="M7" s="28"/>
      <c r="N7" s="28"/>
      <c r="O7" s="28"/>
      <c r="P7" s="28"/>
      <c r="Q7" s="28"/>
      <c r="R7" s="28"/>
      <c r="S7" s="28"/>
      <c r="T7" s="28"/>
      <c r="U7" s="28"/>
      <c r="V7" s="28"/>
      <c r="W7" s="28"/>
      <c r="X7" s="28"/>
      <c r="Y7" s="28"/>
      <c r="Z7" s="9"/>
      <c r="AA7" s="9"/>
      <c r="AB7" s="9"/>
      <c r="AC7" s="9"/>
    </row>
    <row r="8" spans="1:29" ht="10.5">
      <c r="A8" s="4" t="s">
        <v>6</v>
      </c>
      <c r="B8" s="5" t="s">
        <v>627</v>
      </c>
      <c r="C8" s="26"/>
      <c r="D8" s="27"/>
      <c r="E8" s="27"/>
      <c r="F8" s="27"/>
      <c r="G8" s="27"/>
      <c r="H8" s="27"/>
      <c r="I8" s="28"/>
      <c r="J8" s="28"/>
      <c r="K8" s="28"/>
      <c r="L8" s="28"/>
      <c r="M8" s="28"/>
      <c r="N8" s="28"/>
      <c r="O8" s="28"/>
      <c r="P8" s="28"/>
      <c r="Q8" s="28"/>
      <c r="R8" s="28"/>
      <c r="S8" s="28"/>
      <c r="T8" s="28"/>
      <c r="U8" s="28"/>
      <c r="V8" s="28"/>
      <c r="W8" s="28"/>
      <c r="X8" s="28"/>
      <c r="Y8" s="28"/>
      <c r="Z8" s="9"/>
      <c r="AA8" s="9"/>
      <c r="AB8" s="9"/>
      <c r="AC8" s="9"/>
    </row>
    <row r="9" spans="1:29" ht="10.5">
      <c r="A9" s="25"/>
      <c r="B9" s="9"/>
      <c r="C9" s="28"/>
      <c r="D9" s="28"/>
      <c r="E9" s="28"/>
      <c r="F9" s="28"/>
      <c r="G9" s="28"/>
      <c r="H9" s="28"/>
      <c r="I9" s="28"/>
      <c r="J9" s="28"/>
      <c r="K9" s="28"/>
      <c r="L9" s="28"/>
      <c r="M9" s="28"/>
      <c r="N9" s="28"/>
      <c r="O9" s="28"/>
      <c r="P9" s="28"/>
      <c r="Q9" s="28"/>
      <c r="R9" s="28"/>
      <c r="S9" s="28"/>
      <c r="T9" s="28"/>
      <c r="U9" s="28"/>
      <c r="V9" s="28"/>
      <c r="W9" s="28"/>
      <c r="X9" s="28"/>
      <c r="Y9" s="28"/>
      <c r="Z9" s="9"/>
      <c r="AA9" s="9"/>
      <c r="AB9" s="9"/>
      <c r="AC9" s="9"/>
    </row>
    <row r="10" spans="1:62"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10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c r="BI10" s="56" t="str">
        <f>'Annex 1'!BI13</f>
        <v>2022Q3</v>
      </c>
      <c r="BJ10" s="56" t="str">
        <f>'Annex 1'!BJ13</f>
        <v>2022Q4</v>
      </c>
    </row>
    <row r="11" spans="1:62" ht="11.25">
      <c r="A11" s="14" t="s">
        <v>82</v>
      </c>
      <c r="B11" s="10" t="s">
        <v>83</v>
      </c>
      <c r="C11" s="81">
        <v>11814051732</v>
      </c>
      <c r="D11" s="81">
        <v>12173497010</v>
      </c>
      <c r="E11" s="81">
        <v>12500271866</v>
      </c>
      <c r="F11" s="81">
        <v>11889573896</v>
      </c>
      <c r="G11" s="81">
        <v>10303482585</v>
      </c>
      <c r="H11" s="81">
        <v>9583561873</v>
      </c>
      <c r="I11" s="81">
        <v>9942350794</v>
      </c>
      <c r="J11" s="81">
        <v>9585878172</v>
      </c>
      <c r="K11" s="81">
        <v>10001530842</v>
      </c>
      <c r="L11" s="81">
        <v>10092661729</v>
      </c>
      <c r="M11" s="81">
        <v>9977375513</v>
      </c>
      <c r="N11" s="81">
        <v>10037496016</v>
      </c>
      <c r="O11" s="81">
        <v>10370558865</v>
      </c>
      <c r="P11" s="81">
        <v>10749702348</v>
      </c>
      <c r="Q11" s="81">
        <v>11328305517</v>
      </c>
      <c r="R11" s="81">
        <v>11201340347</v>
      </c>
      <c r="S11" s="81">
        <v>11861059305</v>
      </c>
      <c r="T11" s="81">
        <v>12030757416</v>
      </c>
      <c r="U11" s="81">
        <v>12005961743</v>
      </c>
      <c r="V11" s="81">
        <v>12361500704</v>
      </c>
      <c r="W11" s="81">
        <v>13138389932</v>
      </c>
      <c r="X11" s="81">
        <v>13440075271</v>
      </c>
      <c r="Y11" s="81">
        <v>13628103429</v>
      </c>
      <c r="Z11" s="81">
        <v>13944783498</v>
      </c>
      <c r="AA11" s="81">
        <v>15326702457</v>
      </c>
      <c r="AB11" s="81">
        <v>15857582409</v>
      </c>
      <c r="AC11" s="81">
        <v>16075561915</v>
      </c>
      <c r="AD11" s="81">
        <v>16783643055</v>
      </c>
      <c r="AE11" s="81">
        <v>16536016078</v>
      </c>
      <c r="AF11" s="81">
        <v>17594493341</v>
      </c>
      <c r="AG11" s="81">
        <v>21049529504</v>
      </c>
      <c r="AH11" s="101">
        <v>23780262081</v>
      </c>
      <c r="AI11" s="81">
        <v>23944080278</v>
      </c>
      <c r="AJ11" s="81">
        <v>24425486715</v>
      </c>
      <c r="AK11" s="81">
        <v>25102592243</v>
      </c>
      <c r="AL11" s="81">
        <v>25556827943</v>
      </c>
      <c r="AM11" s="81">
        <v>25043358993</v>
      </c>
      <c r="AN11" s="81">
        <v>25141619575</v>
      </c>
      <c r="AO11" s="81">
        <v>24443532595</v>
      </c>
      <c r="AP11" s="81">
        <v>24157929337</v>
      </c>
      <c r="AQ11" s="81">
        <v>23768636918</v>
      </c>
      <c r="AR11" s="106">
        <v>24255477812</v>
      </c>
      <c r="AS11" s="106">
        <v>24538871341</v>
      </c>
      <c r="AT11" s="106">
        <v>25244005078</v>
      </c>
      <c r="AU11" s="106">
        <v>24577354800</v>
      </c>
      <c r="AV11" s="106">
        <v>25349972489</v>
      </c>
      <c r="AW11" s="106">
        <v>26118294045</v>
      </c>
      <c r="AX11" s="106">
        <v>26785930337</v>
      </c>
      <c r="AY11" s="106">
        <v>28664186340</v>
      </c>
      <c r="AZ11" s="106">
        <v>28585845941</v>
      </c>
      <c r="BA11" s="106">
        <v>29902683937</v>
      </c>
      <c r="BB11" s="106">
        <v>31171657429</v>
      </c>
      <c r="BC11" s="106">
        <v>32426158848</v>
      </c>
      <c r="BD11" s="106">
        <v>34826353317</v>
      </c>
      <c r="BE11" s="106">
        <v>35563009858</v>
      </c>
      <c r="BF11" s="106">
        <v>37622022912</v>
      </c>
      <c r="BG11" s="106">
        <v>37770118765</v>
      </c>
      <c r="BH11" s="106">
        <v>39227727386</v>
      </c>
      <c r="BI11" s="106">
        <v>41723146852</v>
      </c>
      <c r="BJ11" s="106">
        <v>44562328187</v>
      </c>
    </row>
    <row r="12" spans="1:62" ht="11.25">
      <c r="A12" s="14" t="s">
        <v>84</v>
      </c>
      <c r="B12" s="10" t="s">
        <v>85</v>
      </c>
      <c r="C12" s="64">
        <v>197612653</v>
      </c>
      <c r="D12" s="64">
        <v>241407884</v>
      </c>
      <c r="E12" s="64">
        <v>242371527</v>
      </c>
      <c r="F12" s="64">
        <v>268790415</v>
      </c>
      <c r="G12" s="64">
        <v>240084255</v>
      </c>
      <c r="H12" s="64">
        <v>242863796</v>
      </c>
      <c r="I12" s="64">
        <v>260002017</v>
      </c>
      <c r="J12" s="64">
        <v>242974005</v>
      </c>
      <c r="K12" s="64">
        <v>250284977</v>
      </c>
      <c r="L12" s="64">
        <v>257617689</v>
      </c>
      <c r="M12" s="64">
        <v>269257096</v>
      </c>
      <c r="N12" s="64">
        <v>283375472</v>
      </c>
      <c r="O12" s="64">
        <v>282992084</v>
      </c>
      <c r="P12" s="64">
        <v>321327763</v>
      </c>
      <c r="Q12" s="64">
        <v>333498179</v>
      </c>
      <c r="R12" s="64">
        <v>349981351</v>
      </c>
      <c r="S12" s="64">
        <v>349552081</v>
      </c>
      <c r="T12" s="64">
        <v>355734300</v>
      </c>
      <c r="U12" s="64">
        <v>350871647</v>
      </c>
      <c r="V12" s="64">
        <v>373954013</v>
      </c>
      <c r="W12" s="64">
        <v>385463150</v>
      </c>
      <c r="X12" s="64">
        <v>379945872</v>
      </c>
      <c r="Y12" s="64">
        <v>409642754</v>
      </c>
      <c r="Z12" s="64">
        <v>456347383</v>
      </c>
      <c r="AA12" s="64">
        <v>464683752</v>
      </c>
      <c r="AB12" s="64">
        <v>463839750</v>
      </c>
      <c r="AC12" s="64">
        <v>483908144</v>
      </c>
      <c r="AD12" s="64">
        <v>476332560</v>
      </c>
      <c r="AE12" s="64">
        <v>483023918</v>
      </c>
      <c r="AF12" s="64">
        <v>535193073</v>
      </c>
      <c r="AG12" s="64">
        <v>573459622</v>
      </c>
      <c r="AH12" s="82">
        <v>652979848</v>
      </c>
      <c r="AI12" s="64">
        <v>688011175</v>
      </c>
      <c r="AJ12" s="64">
        <v>725479239</v>
      </c>
      <c r="AK12" s="64">
        <v>780186360</v>
      </c>
      <c r="AL12" s="64">
        <v>966540351</v>
      </c>
      <c r="AM12" s="64">
        <v>898433202</v>
      </c>
      <c r="AN12" s="64">
        <v>963629304</v>
      </c>
      <c r="AO12" s="64">
        <v>944375895</v>
      </c>
      <c r="AP12" s="64">
        <v>938035019</v>
      </c>
      <c r="AQ12" s="64">
        <v>936313083</v>
      </c>
      <c r="AR12" s="101">
        <v>859498058</v>
      </c>
      <c r="AS12" s="101">
        <v>717297419</v>
      </c>
      <c r="AT12" s="101">
        <v>713336194</v>
      </c>
      <c r="AU12" s="101">
        <v>790604000</v>
      </c>
      <c r="AV12" s="101">
        <v>770855696</v>
      </c>
      <c r="AW12" s="101">
        <v>778648658</v>
      </c>
      <c r="AX12" s="101">
        <v>778297461</v>
      </c>
      <c r="AY12" s="101">
        <v>791466170</v>
      </c>
      <c r="AZ12" s="101">
        <v>788772622</v>
      </c>
      <c r="BA12" s="101">
        <v>802505501</v>
      </c>
      <c r="BB12" s="101">
        <v>781201279</v>
      </c>
      <c r="BC12" s="101">
        <v>775056184</v>
      </c>
      <c r="BD12" s="101">
        <v>790485904</v>
      </c>
      <c r="BE12" s="101">
        <v>776604187</v>
      </c>
      <c r="BF12" s="101">
        <v>794450701</v>
      </c>
      <c r="BG12" s="101">
        <v>785710591</v>
      </c>
      <c r="BH12" s="101">
        <v>786938687</v>
      </c>
      <c r="BI12" s="101">
        <v>784220518</v>
      </c>
      <c r="BJ12" s="101">
        <v>830345859</v>
      </c>
    </row>
    <row r="13" spans="1:62" ht="11.25">
      <c r="A13" s="14" t="s">
        <v>86</v>
      </c>
      <c r="B13" s="10" t="s">
        <v>87</v>
      </c>
      <c r="C13" s="82">
        <v>11616439079</v>
      </c>
      <c r="D13" s="82">
        <v>11932089126</v>
      </c>
      <c r="E13" s="82">
        <v>12257900339</v>
      </c>
      <c r="F13" s="82">
        <v>11620783481</v>
      </c>
      <c r="G13" s="82">
        <v>10063398330</v>
      </c>
      <c r="H13" s="82">
        <v>9340698077</v>
      </c>
      <c r="I13" s="82">
        <v>9682348777</v>
      </c>
      <c r="J13" s="82">
        <v>9342904167</v>
      </c>
      <c r="K13" s="82">
        <v>9751245865</v>
      </c>
      <c r="L13" s="82">
        <v>9835044040</v>
      </c>
      <c r="M13" s="82">
        <v>9708118417</v>
      </c>
      <c r="N13" s="82">
        <v>9754120544</v>
      </c>
      <c r="O13" s="82">
        <v>10087566781</v>
      </c>
      <c r="P13" s="82">
        <v>10428374585</v>
      </c>
      <c r="Q13" s="82">
        <v>10994807338</v>
      </c>
      <c r="R13" s="82">
        <v>10851358996</v>
      </c>
      <c r="S13" s="82">
        <v>11511507224</v>
      </c>
      <c r="T13" s="82">
        <v>11675023116</v>
      </c>
      <c r="U13" s="82">
        <v>11655090096</v>
      </c>
      <c r="V13" s="82">
        <v>11987546691</v>
      </c>
      <c r="W13" s="82">
        <v>12752926782</v>
      </c>
      <c r="X13" s="82">
        <v>13060129399</v>
      </c>
      <c r="Y13" s="82">
        <v>13218460675</v>
      </c>
      <c r="Z13" s="82">
        <v>13488436115</v>
      </c>
      <c r="AA13" s="82">
        <v>14862018705</v>
      </c>
      <c r="AB13" s="82">
        <v>15393742659</v>
      </c>
      <c r="AC13" s="82">
        <v>15591653771</v>
      </c>
      <c r="AD13" s="82">
        <v>16307310495</v>
      </c>
      <c r="AE13" s="82">
        <v>16052992160</v>
      </c>
      <c r="AF13" s="82">
        <v>17059300268</v>
      </c>
      <c r="AG13" s="82">
        <v>20476069882</v>
      </c>
      <c r="AH13" s="102">
        <v>23127282233</v>
      </c>
      <c r="AI13" s="82">
        <v>23256069103</v>
      </c>
      <c r="AJ13" s="82">
        <v>23700007476</v>
      </c>
      <c r="AK13" s="82">
        <v>24322405883</v>
      </c>
      <c r="AL13" s="82">
        <v>24590287592</v>
      </c>
      <c r="AM13" s="82">
        <v>24144925791</v>
      </c>
      <c r="AN13" s="82">
        <v>24177990271</v>
      </c>
      <c r="AO13" s="82">
        <v>23499156700</v>
      </c>
      <c r="AP13" s="82">
        <v>23219894318</v>
      </c>
      <c r="AQ13" s="82">
        <v>22832323835</v>
      </c>
      <c r="AR13" s="82">
        <v>23395979754</v>
      </c>
      <c r="AS13" s="82">
        <v>23821573922</v>
      </c>
      <c r="AT13" s="82">
        <v>24530668884</v>
      </c>
      <c r="AU13" s="82">
        <v>23786750800</v>
      </c>
      <c r="AV13" s="82">
        <v>24579116793</v>
      </c>
      <c r="AW13" s="82">
        <v>25339645387</v>
      </c>
      <c r="AX13" s="82">
        <v>26007632876</v>
      </c>
      <c r="AY13" s="82">
        <v>27872720170</v>
      </c>
      <c r="AZ13" s="82">
        <v>27797073319</v>
      </c>
      <c r="BA13" s="82">
        <v>29100178436</v>
      </c>
      <c r="BB13" s="82">
        <v>30390456150</v>
      </c>
      <c r="BC13" s="82">
        <v>31651102664</v>
      </c>
      <c r="BD13" s="82">
        <v>34035867412.999996</v>
      </c>
      <c r="BE13" s="82">
        <v>34786405671</v>
      </c>
      <c r="BF13" s="82">
        <v>36827572211</v>
      </c>
      <c r="BG13" s="82">
        <v>36984408174</v>
      </c>
      <c r="BH13" s="82">
        <v>38440788699</v>
      </c>
      <c r="BI13" s="82">
        <v>40938926334</v>
      </c>
      <c r="BJ13" s="82">
        <v>43731982328</v>
      </c>
    </row>
    <row r="14" spans="1:62" ht="11.25">
      <c r="A14" s="14" t="s">
        <v>88</v>
      </c>
      <c r="B14" s="10" t="s">
        <v>89</v>
      </c>
      <c r="C14" s="69">
        <v>1793662509</v>
      </c>
      <c r="D14" s="69">
        <v>1822563289</v>
      </c>
      <c r="E14" s="69">
        <v>1876665072</v>
      </c>
      <c r="F14" s="69">
        <v>1396553790</v>
      </c>
      <c r="G14" s="69">
        <v>1892395465</v>
      </c>
      <c r="H14" s="69">
        <v>1898727456</v>
      </c>
      <c r="I14" s="69">
        <v>2339933933</v>
      </c>
      <c r="J14" s="69">
        <v>1993393071</v>
      </c>
      <c r="K14" s="69">
        <v>2044947007</v>
      </c>
      <c r="L14" s="69">
        <v>1943643940</v>
      </c>
      <c r="M14" s="69">
        <v>1578005938</v>
      </c>
      <c r="N14" s="69">
        <v>1752541404</v>
      </c>
      <c r="O14" s="69">
        <v>1694175873</v>
      </c>
      <c r="P14" s="69">
        <v>1927534494</v>
      </c>
      <c r="Q14" s="69">
        <v>2138510364</v>
      </c>
      <c r="R14" s="69">
        <v>1949406143</v>
      </c>
      <c r="S14" s="69">
        <v>2500542258</v>
      </c>
      <c r="T14" s="69">
        <v>2366769837</v>
      </c>
      <c r="U14" s="69">
        <v>2105493541</v>
      </c>
      <c r="V14" s="69">
        <v>1952708097</v>
      </c>
      <c r="W14" s="69">
        <v>2568713553</v>
      </c>
      <c r="X14" s="69">
        <v>2622895958</v>
      </c>
      <c r="Y14" s="69">
        <v>2406235137</v>
      </c>
      <c r="Z14" s="69">
        <v>2363183819</v>
      </c>
      <c r="AA14" s="69">
        <v>3095911581</v>
      </c>
      <c r="AB14" s="69">
        <v>3181869803</v>
      </c>
      <c r="AC14" s="69">
        <v>2969267027</v>
      </c>
      <c r="AD14" s="69">
        <v>2678922489</v>
      </c>
      <c r="AE14" s="69">
        <v>2615916021</v>
      </c>
      <c r="AF14" s="69">
        <v>3328813960</v>
      </c>
      <c r="AG14" s="69">
        <v>4175399297</v>
      </c>
      <c r="AH14" s="82">
        <v>4660780423</v>
      </c>
      <c r="AI14" s="69">
        <v>4696827274</v>
      </c>
      <c r="AJ14" s="69">
        <v>4337032854</v>
      </c>
      <c r="AK14" s="69">
        <v>4509463061</v>
      </c>
      <c r="AL14" s="69">
        <v>4817018391</v>
      </c>
      <c r="AM14" s="69">
        <v>4108546898</v>
      </c>
      <c r="AN14" s="69">
        <v>4021368022</v>
      </c>
      <c r="AO14" s="69">
        <v>4681529363</v>
      </c>
      <c r="AP14" s="69">
        <v>4552619811</v>
      </c>
      <c r="AQ14" s="69">
        <v>3817186180</v>
      </c>
      <c r="AR14" s="102">
        <v>4439467363</v>
      </c>
      <c r="AS14" s="102">
        <v>5237652536</v>
      </c>
      <c r="AT14" s="102">
        <v>5016171800</v>
      </c>
      <c r="AU14" s="102">
        <v>5252366157</v>
      </c>
      <c r="AV14" s="102">
        <v>5335013990</v>
      </c>
      <c r="AW14" s="102">
        <v>5358936296</v>
      </c>
      <c r="AX14" s="102">
        <v>5494425886</v>
      </c>
      <c r="AY14" s="102">
        <v>6920713472</v>
      </c>
      <c r="AZ14" s="102">
        <v>6751177588</v>
      </c>
      <c r="BA14" s="102">
        <v>7441434190</v>
      </c>
      <c r="BB14" s="102">
        <v>8065840470</v>
      </c>
      <c r="BC14" s="102">
        <v>7973088777</v>
      </c>
      <c r="BD14" s="102">
        <v>8374221711</v>
      </c>
      <c r="BE14" s="102">
        <v>8681546992</v>
      </c>
      <c r="BF14" s="102">
        <v>8278477494</v>
      </c>
      <c r="BG14" s="102">
        <v>8618496497</v>
      </c>
      <c r="BH14" s="102">
        <v>8970312350</v>
      </c>
      <c r="BI14" s="102">
        <v>10352742714</v>
      </c>
      <c r="BJ14" s="102">
        <v>10092926604</v>
      </c>
    </row>
    <row r="15" spans="1:62" ht="11.25">
      <c r="A15" s="14" t="s">
        <v>90</v>
      </c>
      <c r="B15" s="10" t="s">
        <v>91</v>
      </c>
      <c r="C15" s="82">
        <v>8247701063</v>
      </c>
      <c r="D15" s="82">
        <v>8241145986</v>
      </c>
      <c r="E15" s="82">
        <v>8291221446</v>
      </c>
      <c r="F15" s="82">
        <v>8219246733</v>
      </c>
      <c r="G15" s="82">
        <v>6565841087</v>
      </c>
      <c r="H15" s="82">
        <v>6084652009</v>
      </c>
      <c r="I15" s="82">
        <v>5841569244</v>
      </c>
      <c r="J15" s="82">
        <v>5470167712</v>
      </c>
      <c r="K15" s="82">
        <v>5454953986</v>
      </c>
      <c r="L15" s="82">
        <v>5413414111</v>
      </c>
      <c r="M15" s="82">
        <v>5566279301</v>
      </c>
      <c r="N15" s="82">
        <v>5537574438</v>
      </c>
      <c r="O15" s="82">
        <v>5555905285</v>
      </c>
      <c r="P15" s="82">
        <v>5708675679</v>
      </c>
      <c r="Q15" s="82">
        <v>6278414590</v>
      </c>
      <c r="R15" s="82">
        <v>6578729142</v>
      </c>
      <c r="S15" s="82">
        <v>6680415447</v>
      </c>
      <c r="T15" s="82">
        <v>7004769719</v>
      </c>
      <c r="U15" s="82">
        <v>7202162411</v>
      </c>
      <c r="V15" s="82">
        <v>7681264079</v>
      </c>
      <c r="W15" s="82">
        <v>7791520486</v>
      </c>
      <c r="X15" s="82">
        <v>7907831531</v>
      </c>
      <c r="Y15" s="82">
        <v>8257671165</v>
      </c>
      <c r="Z15" s="82">
        <v>8505029052</v>
      </c>
      <c r="AA15" s="82">
        <v>9018015011</v>
      </c>
      <c r="AB15" s="82">
        <v>9356791210</v>
      </c>
      <c r="AC15" s="82">
        <v>9731792954</v>
      </c>
      <c r="AD15" s="82">
        <v>10446528281</v>
      </c>
      <c r="AE15" s="82">
        <v>10520420189</v>
      </c>
      <c r="AF15" s="82">
        <v>11119588560</v>
      </c>
      <c r="AG15" s="82">
        <v>12833980519</v>
      </c>
      <c r="AH15" s="82">
        <v>13905923885</v>
      </c>
      <c r="AI15" s="82">
        <v>14053410883</v>
      </c>
      <c r="AJ15" s="82">
        <v>13768704287</v>
      </c>
      <c r="AK15" s="82">
        <v>13897608693</v>
      </c>
      <c r="AL15" s="82">
        <v>13867864234</v>
      </c>
      <c r="AM15" s="82">
        <v>13593779423</v>
      </c>
      <c r="AN15" s="82">
        <v>13798876965</v>
      </c>
      <c r="AO15" s="82">
        <v>11688377444</v>
      </c>
      <c r="AP15" s="82">
        <v>11464127548</v>
      </c>
      <c r="AQ15" s="82">
        <v>11155287556</v>
      </c>
      <c r="AR15" s="82">
        <v>11588569754</v>
      </c>
      <c r="AS15" s="82">
        <v>11304631696</v>
      </c>
      <c r="AT15" s="82">
        <v>11984386031</v>
      </c>
      <c r="AU15" s="82">
        <v>10699516382</v>
      </c>
      <c r="AV15" s="82">
        <v>11386002639</v>
      </c>
      <c r="AW15" s="82">
        <v>11996114266</v>
      </c>
      <c r="AX15" s="82">
        <v>12743975034</v>
      </c>
      <c r="AY15" s="82">
        <v>13186462103</v>
      </c>
      <c r="AZ15" s="82">
        <v>13111896292</v>
      </c>
      <c r="BA15" s="82">
        <v>13389456601</v>
      </c>
      <c r="BB15" s="82">
        <v>13924202886.22669</v>
      </c>
      <c r="BC15" s="82">
        <v>13960142692</v>
      </c>
      <c r="BD15" s="82">
        <v>15319984047.660244</v>
      </c>
      <c r="BE15" s="82">
        <v>16661347898.155552</v>
      </c>
      <c r="BF15" s="82">
        <v>18749760051.5959</v>
      </c>
      <c r="BG15" s="82">
        <v>18890974133.014336</v>
      </c>
      <c r="BH15" s="82">
        <v>19684809514.865036</v>
      </c>
      <c r="BI15" s="82">
        <v>20650075424.012924</v>
      </c>
      <c r="BJ15" s="82">
        <v>22566697521.007427</v>
      </c>
    </row>
    <row r="16" spans="1:62" ht="11.25">
      <c r="A16" s="14" t="s">
        <v>92</v>
      </c>
      <c r="B16" s="10" t="s">
        <v>93</v>
      </c>
      <c r="C16" s="82">
        <v>8861484891</v>
      </c>
      <c r="D16" s="82">
        <v>8936436146</v>
      </c>
      <c r="E16" s="82">
        <v>9094005787</v>
      </c>
      <c r="F16" s="82">
        <v>9244542840</v>
      </c>
      <c r="G16" s="82">
        <v>7626821507</v>
      </c>
      <c r="H16" s="82">
        <v>7600731967</v>
      </c>
      <c r="I16" s="82">
        <v>7542958047</v>
      </c>
      <c r="J16" s="82">
        <v>7114491082</v>
      </c>
      <c r="K16" s="82">
        <v>7196076588</v>
      </c>
      <c r="L16" s="82">
        <v>7163240300</v>
      </c>
      <c r="M16" s="82">
        <v>7332877533</v>
      </c>
      <c r="N16" s="82">
        <v>7421227592</v>
      </c>
      <c r="O16" s="82">
        <v>7485926536</v>
      </c>
      <c r="P16" s="82">
        <v>7679847992</v>
      </c>
      <c r="Q16" s="82">
        <v>8034506849</v>
      </c>
      <c r="R16" s="82">
        <v>8382403629</v>
      </c>
      <c r="S16" s="82">
        <v>8524060216</v>
      </c>
      <c r="T16" s="82">
        <v>8887681099</v>
      </c>
      <c r="U16" s="82">
        <v>9120664680</v>
      </c>
      <c r="V16" s="82">
        <v>9596314030</v>
      </c>
      <c r="W16" s="82">
        <v>9731217787</v>
      </c>
      <c r="X16" s="82">
        <v>10201664622</v>
      </c>
      <c r="Y16" s="82">
        <v>10605797117</v>
      </c>
      <c r="Z16" s="82">
        <v>10966841397</v>
      </c>
      <c r="AA16" s="82">
        <v>11834036994</v>
      </c>
      <c r="AB16" s="82">
        <v>11869056770</v>
      </c>
      <c r="AC16" s="82">
        <v>11867034883</v>
      </c>
      <c r="AD16" s="82">
        <v>11998773901</v>
      </c>
      <c r="AE16" s="82">
        <v>11991163776</v>
      </c>
      <c r="AF16" s="82">
        <v>12503941107</v>
      </c>
      <c r="AG16" s="82">
        <v>14350084770</v>
      </c>
      <c r="AH16" s="82">
        <v>15553712323</v>
      </c>
      <c r="AI16" s="82">
        <v>15619253517</v>
      </c>
      <c r="AJ16" s="82">
        <v>15315505162</v>
      </c>
      <c r="AK16" s="82">
        <v>15490238671</v>
      </c>
      <c r="AL16" s="82">
        <v>15510813018</v>
      </c>
      <c r="AM16" s="82">
        <v>15248051335</v>
      </c>
      <c r="AN16" s="82">
        <v>15533282053</v>
      </c>
      <c r="AO16" s="82">
        <v>13902949887</v>
      </c>
      <c r="AP16" s="82">
        <v>13590511446</v>
      </c>
      <c r="AQ16" s="82">
        <v>13306287646</v>
      </c>
      <c r="AR16" s="82">
        <v>13482133955</v>
      </c>
      <c r="AS16" s="82">
        <v>13194045631</v>
      </c>
      <c r="AT16" s="82">
        <v>13761029252</v>
      </c>
      <c r="AU16" s="82">
        <v>13040907716</v>
      </c>
      <c r="AV16" s="82">
        <v>13642494073</v>
      </c>
      <c r="AW16" s="82">
        <v>14252081881</v>
      </c>
      <c r="AX16" s="82">
        <v>14738200007</v>
      </c>
      <c r="AY16" s="82">
        <v>15256410603</v>
      </c>
      <c r="AZ16" s="82">
        <v>14988004896</v>
      </c>
      <c r="BA16" s="82">
        <v>15306402845</v>
      </c>
      <c r="BB16" s="82">
        <v>15754998567.2738</v>
      </c>
      <c r="BC16" s="82">
        <v>15760785608</v>
      </c>
      <c r="BD16" s="82">
        <v>16728535932.371014</v>
      </c>
      <c r="BE16" s="82">
        <v>18043831161.09088</v>
      </c>
      <c r="BF16" s="82">
        <v>20156048271.664173</v>
      </c>
      <c r="BG16" s="82">
        <v>20405358393.255157</v>
      </c>
      <c r="BH16" s="82">
        <v>21251775449.462936</v>
      </c>
      <c r="BI16" s="82">
        <v>22252838612.249165</v>
      </c>
      <c r="BJ16" s="82">
        <v>24205868663.139557</v>
      </c>
    </row>
    <row r="17" spans="1:62" ht="11.25">
      <c r="A17" s="14" t="s">
        <v>94</v>
      </c>
      <c r="B17" s="10" t="s">
        <v>95</v>
      </c>
      <c r="C17" s="82">
        <v>85141392</v>
      </c>
      <c r="D17" s="82">
        <v>91285276</v>
      </c>
      <c r="E17" s="82">
        <v>82261374</v>
      </c>
      <c r="F17" s="82">
        <v>87807934</v>
      </c>
      <c r="G17" s="82">
        <v>16360589</v>
      </c>
      <c r="H17" s="82">
        <v>30651872</v>
      </c>
      <c r="I17" s="82">
        <v>33924454</v>
      </c>
      <c r="J17" s="82">
        <v>31408259</v>
      </c>
      <c r="K17" s="82">
        <v>28559926</v>
      </c>
      <c r="L17" s="82">
        <v>12253640</v>
      </c>
      <c r="M17" s="82">
        <v>8341084</v>
      </c>
      <c r="N17" s="82">
        <v>8065796</v>
      </c>
      <c r="O17" s="82">
        <v>8469709</v>
      </c>
      <c r="P17" s="82">
        <v>10859875</v>
      </c>
      <c r="Q17" s="82">
        <v>40070383</v>
      </c>
      <c r="R17" s="82">
        <v>39373664</v>
      </c>
      <c r="S17" s="82">
        <v>54302652</v>
      </c>
      <c r="T17" s="82">
        <v>62666961</v>
      </c>
      <c r="U17" s="82">
        <v>64841901</v>
      </c>
      <c r="V17" s="82">
        <v>47907547</v>
      </c>
      <c r="W17" s="82">
        <v>43202028</v>
      </c>
      <c r="X17" s="82">
        <v>41036879</v>
      </c>
      <c r="Y17" s="82">
        <v>6855019</v>
      </c>
      <c r="Z17" s="82">
        <v>11119295</v>
      </c>
      <c r="AA17" s="82">
        <v>10719000</v>
      </c>
      <c r="AB17" s="82">
        <v>11374588</v>
      </c>
      <c r="AC17" s="82">
        <v>14300896</v>
      </c>
      <c r="AD17" s="82">
        <v>8294849</v>
      </c>
      <c r="AE17" s="82">
        <v>11406065</v>
      </c>
      <c r="AF17" s="82">
        <v>4407158</v>
      </c>
      <c r="AG17" s="82">
        <v>16884702</v>
      </c>
      <c r="AH17" s="67">
        <v>19369477</v>
      </c>
      <c r="AI17" s="82">
        <v>46695886</v>
      </c>
      <c r="AJ17" s="82">
        <v>28214821</v>
      </c>
      <c r="AK17" s="82">
        <v>28543550</v>
      </c>
      <c r="AL17" s="82">
        <v>51714498</v>
      </c>
      <c r="AM17" s="82">
        <v>68049277</v>
      </c>
      <c r="AN17" s="82">
        <v>57280834</v>
      </c>
      <c r="AO17" s="82">
        <v>13668060</v>
      </c>
      <c r="AP17" s="82">
        <v>19570903</v>
      </c>
      <c r="AQ17" s="82">
        <v>24079188</v>
      </c>
      <c r="AR17" s="82">
        <v>29421427</v>
      </c>
      <c r="AS17" s="82">
        <v>43296256</v>
      </c>
      <c r="AT17" s="82">
        <v>53576153</v>
      </c>
      <c r="AU17" s="82">
        <v>49651690</v>
      </c>
      <c r="AV17" s="82">
        <v>48038967</v>
      </c>
      <c r="AW17" s="82">
        <v>47241893</v>
      </c>
      <c r="AX17" s="82">
        <v>54774566</v>
      </c>
      <c r="AY17" s="82">
        <v>87461011</v>
      </c>
      <c r="AZ17" s="82">
        <v>73227040</v>
      </c>
      <c r="BA17" s="82">
        <v>84673824</v>
      </c>
      <c r="BB17" s="82">
        <v>83957739</v>
      </c>
      <c r="BC17" s="82">
        <v>64581285</v>
      </c>
      <c r="BD17" s="82">
        <v>69460645.69674</v>
      </c>
      <c r="BE17" s="82">
        <v>81642453.0909</v>
      </c>
      <c r="BF17" s="82">
        <v>114307518.93530001</v>
      </c>
      <c r="BG17" s="82">
        <v>106189221.71831</v>
      </c>
      <c r="BH17" s="82">
        <v>83376163.58961</v>
      </c>
      <c r="BI17" s="82">
        <v>81043204.19298999</v>
      </c>
      <c r="BJ17" s="82">
        <v>109870002.10591</v>
      </c>
    </row>
    <row r="18" spans="1:62" ht="11.25">
      <c r="A18" s="14" t="s">
        <v>96</v>
      </c>
      <c r="B18" s="10" t="s">
        <v>97</v>
      </c>
      <c r="C18" s="67">
        <v>48209496</v>
      </c>
      <c r="D18" s="67">
        <v>46735686</v>
      </c>
      <c r="E18" s="67">
        <v>46369779</v>
      </c>
      <c r="F18" s="67">
        <v>65748770</v>
      </c>
      <c r="G18" s="67">
        <v>6164853</v>
      </c>
      <c r="H18" s="67">
        <v>22325393</v>
      </c>
      <c r="I18" s="67">
        <v>25863312</v>
      </c>
      <c r="J18" s="67">
        <v>28262577</v>
      </c>
      <c r="K18" s="67">
        <v>25380588</v>
      </c>
      <c r="L18" s="67">
        <v>8035603</v>
      </c>
      <c r="M18" s="67">
        <v>3465365</v>
      </c>
      <c r="N18" s="67">
        <v>3633631</v>
      </c>
      <c r="O18" s="67">
        <v>4773421</v>
      </c>
      <c r="P18" s="67">
        <v>7232269</v>
      </c>
      <c r="Q18" s="67">
        <v>34143934</v>
      </c>
      <c r="R18" s="67">
        <v>28549522</v>
      </c>
      <c r="S18" s="67">
        <v>23469713</v>
      </c>
      <c r="T18" s="67">
        <v>30493838</v>
      </c>
      <c r="U18" s="67">
        <v>38061096</v>
      </c>
      <c r="V18" s="67">
        <v>27686245</v>
      </c>
      <c r="W18" s="67">
        <v>23247639</v>
      </c>
      <c r="X18" s="67">
        <v>21576445</v>
      </c>
      <c r="Y18" s="67">
        <v>5353557</v>
      </c>
      <c r="Z18" s="67">
        <v>9824914</v>
      </c>
      <c r="AA18" s="67">
        <v>7577721</v>
      </c>
      <c r="AB18" s="67">
        <v>8025787</v>
      </c>
      <c r="AC18" s="67">
        <v>7891490</v>
      </c>
      <c r="AD18" s="67">
        <v>5539741</v>
      </c>
      <c r="AE18" s="67">
        <v>7284620</v>
      </c>
      <c r="AF18" s="67">
        <v>1484441</v>
      </c>
      <c r="AG18" s="67">
        <v>5446614</v>
      </c>
      <c r="AH18" s="67">
        <v>14398146</v>
      </c>
      <c r="AI18" s="67">
        <v>37539153</v>
      </c>
      <c r="AJ18" s="67">
        <v>22941980</v>
      </c>
      <c r="AK18" s="67">
        <v>25366481</v>
      </c>
      <c r="AL18" s="67">
        <v>41403516</v>
      </c>
      <c r="AM18" s="67">
        <v>58803332</v>
      </c>
      <c r="AN18" s="67">
        <v>48631928</v>
      </c>
      <c r="AO18" s="67">
        <v>5002387</v>
      </c>
      <c r="AP18" s="67">
        <v>5655801</v>
      </c>
      <c r="AQ18" s="67">
        <v>8773069</v>
      </c>
      <c r="AR18" s="67">
        <v>4953027</v>
      </c>
      <c r="AS18" s="67">
        <v>4957538</v>
      </c>
      <c r="AT18" s="67">
        <v>5500000</v>
      </c>
      <c r="AU18" s="67">
        <v>5500055</v>
      </c>
      <c r="AV18" s="67">
        <v>5500055</v>
      </c>
      <c r="AW18" s="67">
        <v>8500055</v>
      </c>
      <c r="AX18" s="67">
        <v>14500000</v>
      </c>
      <c r="AY18" s="67">
        <v>7343010</v>
      </c>
      <c r="AZ18" s="67">
        <v>7000000</v>
      </c>
      <c r="BA18" s="67">
        <v>6000000</v>
      </c>
      <c r="BB18" s="67">
        <v>6000130</v>
      </c>
      <c r="BC18" s="67">
        <v>0</v>
      </c>
      <c r="BD18" s="67">
        <v>0</v>
      </c>
      <c r="BE18" s="67">
        <v>6000000</v>
      </c>
      <c r="BF18" s="67">
        <v>6022949.635</v>
      </c>
      <c r="BG18" s="67">
        <v>6000055.3</v>
      </c>
      <c r="BH18" s="67">
        <v>0</v>
      </c>
      <c r="BI18" s="67">
        <v>0</v>
      </c>
      <c r="BJ18" s="67">
        <v>10000000</v>
      </c>
    </row>
    <row r="19" spans="1:62" ht="11.25">
      <c r="A19" s="14" t="s">
        <v>98</v>
      </c>
      <c r="B19" s="10" t="s">
        <v>99</v>
      </c>
      <c r="C19" s="67">
        <v>36931896</v>
      </c>
      <c r="D19" s="67">
        <v>44549590</v>
      </c>
      <c r="E19" s="67">
        <v>35891595</v>
      </c>
      <c r="F19" s="67">
        <v>22059164</v>
      </c>
      <c r="G19" s="67">
        <v>10195736</v>
      </c>
      <c r="H19" s="67">
        <v>8326479</v>
      </c>
      <c r="I19" s="67">
        <v>8061142</v>
      </c>
      <c r="J19" s="67">
        <v>3145682</v>
      </c>
      <c r="K19" s="67">
        <v>3179338</v>
      </c>
      <c r="L19" s="67">
        <v>4218037</v>
      </c>
      <c r="M19" s="67">
        <v>4875719</v>
      </c>
      <c r="N19" s="67">
        <v>4432165</v>
      </c>
      <c r="O19" s="67">
        <v>3696288</v>
      </c>
      <c r="P19" s="67">
        <v>3627606</v>
      </c>
      <c r="Q19" s="67">
        <v>5926449</v>
      </c>
      <c r="R19" s="67">
        <v>10824142</v>
      </c>
      <c r="S19" s="67">
        <v>30832939</v>
      </c>
      <c r="T19" s="67">
        <v>32173123</v>
      </c>
      <c r="U19" s="67">
        <v>26780805</v>
      </c>
      <c r="V19" s="67">
        <v>20221302</v>
      </c>
      <c r="W19" s="67">
        <v>19954389</v>
      </c>
      <c r="X19" s="67">
        <v>19460434</v>
      </c>
      <c r="Y19" s="67">
        <v>1501462</v>
      </c>
      <c r="Z19" s="67">
        <v>1294381</v>
      </c>
      <c r="AA19" s="67">
        <v>3141279</v>
      </c>
      <c r="AB19" s="67">
        <v>3348801</v>
      </c>
      <c r="AC19" s="67">
        <v>6409406</v>
      </c>
      <c r="AD19" s="67">
        <v>2755108</v>
      </c>
      <c r="AE19" s="67">
        <v>4121445</v>
      </c>
      <c r="AF19" s="67">
        <v>2922717</v>
      </c>
      <c r="AG19" s="67">
        <v>11438088</v>
      </c>
      <c r="AH19" s="82">
        <v>4971331</v>
      </c>
      <c r="AI19" s="67">
        <v>9156733</v>
      </c>
      <c r="AJ19" s="67">
        <v>5272841</v>
      </c>
      <c r="AK19" s="67">
        <v>3177069</v>
      </c>
      <c r="AL19" s="67">
        <v>10310982</v>
      </c>
      <c r="AM19" s="67">
        <v>9245945</v>
      </c>
      <c r="AN19" s="67">
        <v>8648906</v>
      </c>
      <c r="AO19" s="67">
        <v>8665673</v>
      </c>
      <c r="AP19" s="67">
        <v>13915102</v>
      </c>
      <c r="AQ19" s="67">
        <v>15306119</v>
      </c>
      <c r="AR19" s="67">
        <v>24468400</v>
      </c>
      <c r="AS19" s="67">
        <v>38338718</v>
      </c>
      <c r="AT19" s="67">
        <v>48076153</v>
      </c>
      <c r="AU19" s="67">
        <v>44151635</v>
      </c>
      <c r="AV19" s="67">
        <v>42538912</v>
      </c>
      <c r="AW19" s="67">
        <v>38741838</v>
      </c>
      <c r="AX19" s="67">
        <v>40274566</v>
      </c>
      <c r="AY19" s="67">
        <v>80118001</v>
      </c>
      <c r="AZ19" s="67">
        <v>66227040</v>
      </c>
      <c r="BA19" s="67">
        <v>78673824</v>
      </c>
      <c r="BB19" s="67">
        <v>77957609</v>
      </c>
      <c r="BC19" s="67">
        <v>64581285</v>
      </c>
      <c r="BD19" s="67">
        <v>69460645.69674</v>
      </c>
      <c r="BE19" s="67">
        <v>75642453.0909</v>
      </c>
      <c r="BF19" s="67">
        <v>108284569.3003</v>
      </c>
      <c r="BG19" s="67">
        <v>100189166.41831</v>
      </c>
      <c r="BH19" s="67">
        <v>83376163.58961</v>
      </c>
      <c r="BI19" s="67">
        <v>81043204.19298999</v>
      </c>
      <c r="BJ19" s="67">
        <v>99870002.10591</v>
      </c>
    </row>
    <row r="20" spans="1:62" ht="11.25">
      <c r="A20" s="14" t="s">
        <v>100</v>
      </c>
      <c r="B20" s="10" t="s">
        <v>101</v>
      </c>
      <c r="C20" s="82">
        <v>8776343499</v>
      </c>
      <c r="D20" s="82">
        <v>8845150870</v>
      </c>
      <c r="E20" s="82">
        <v>9011744413</v>
      </c>
      <c r="F20" s="82">
        <v>9156734906</v>
      </c>
      <c r="G20" s="82">
        <v>7610460918</v>
      </c>
      <c r="H20" s="82">
        <v>7570080095</v>
      </c>
      <c r="I20" s="82">
        <v>7509033593</v>
      </c>
      <c r="J20" s="82">
        <v>7083082823</v>
      </c>
      <c r="K20" s="82">
        <v>7167516662</v>
      </c>
      <c r="L20" s="82">
        <v>7150986660</v>
      </c>
      <c r="M20" s="82">
        <v>7324536449</v>
      </c>
      <c r="N20" s="82">
        <v>7413161796</v>
      </c>
      <c r="O20" s="82">
        <v>7477456827</v>
      </c>
      <c r="P20" s="82">
        <v>7668988117</v>
      </c>
      <c r="Q20" s="82">
        <v>7994436466</v>
      </c>
      <c r="R20" s="82">
        <v>8343029965</v>
      </c>
      <c r="S20" s="82">
        <v>8469757564</v>
      </c>
      <c r="T20" s="82">
        <v>8825014138</v>
      </c>
      <c r="U20" s="82">
        <v>9055822779</v>
      </c>
      <c r="V20" s="82">
        <v>9548406483</v>
      </c>
      <c r="W20" s="82">
        <v>9688015759</v>
      </c>
      <c r="X20" s="82">
        <v>10160627743</v>
      </c>
      <c r="Y20" s="82">
        <v>10598942098</v>
      </c>
      <c r="Z20" s="82">
        <v>10955722102</v>
      </c>
      <c r="AA20" s="82">
        <v>11823317994</v>
      </c>
      <c r="AB20" s="82">
        <v>11857682182</v>
      </c>
      <c r="AC20" s="82">
        <v>11852733987</v>
      </c>
      <c r="AD20" s="82">
        <v>11990479052</v>
      </c>
      <c r="AE20" s="82">
        <v>11979757711</v>
      </c>
      <c r="AF20" s="82">
        <v>12499533949</v>
      </c>
      <c r="AG20" s="82">
        <v>14333200068</v>
      </c>
      <c r="AH20" s="67">
        <v>15534342846</v>
      </c>
      <c r="AI20" s="82">
        <v>15572557631</v>
      </c>
      <c r="AJ20" s="82">
        <v>15287290341</v>
      </c>
      <c r="AK20" s="82">
        <v>15461695121</v>
      </c>
      <c r="AL20" s="82">
        <v>15459098520</v>
      </c>
      <c r="AM20" s="82">
        <v>15180002058</v>
      </c>
      <c r="AN20" s="82">
        <v>15476001219</v>
      </c>
      <c r="AO20" s="82">
        <v>13889281827</v>
      </c>
      <c r="AP20" s="82">
        <v>13570940543</v>
      </c>
      <c r="AQ20" s="82">
        <v>13282208458</v>
      </c>
      <c r="AR20" s="82">
        <v>13452712528</v>
      </c>
      <c r="AS20" s="82">
        <v>13150749375</v>
      </c>
      <c r="AT20" s="82">
        <v>13707453099</v>
      </c>
      <c r="AU20" s="82">
        <v>12991256026</v>
      </c>
      <c r="AV20" s="82">
        <v>13594455106</v>
      </c>
      <c r="AW20" s="82">
        <v>14204839988</v>
      </c>
      <c r="AX20" s="82">
        <v>14683425441</v>
      </c>
      <c r="AY20" s="82">
        <v>15168949592</v>
      </c>
      <c r="AZ20" s="82">
        <v>14914777856</v>
      </c>
      <c r="BA20" s="82">
        <v>15221729021</v>
      </c>
      <c r="BB20" s="82">
        <v>15671040828.2738</v>
      </c>
      <c r="BC20" s="82">
        <v>15696204323</v>
      </c>
      <c r="BD20" s="82">
        <v>16659075286.674274</v>
      </c>
      <c r="BE20" s="82">
        <v>17962188707.99998</v>
      </c>
      <c r="BF20" s="82">
        <v>20041740752.728874</v>
      </c>
      <c r="BG20" s="82">
        <v>20299169171.536846</v>
      </c>
      <c r="BH20" s="82">
        <v>21168399285.873325</v>
      </c>
      <c r="BI20" s="82">
        <v>22171795408.056175</v>
      </c>
      <c r="BJ20" s="82">
        <v>24095998661.033646</v>
      </c>
    </row>
    <row r="21" spans="1:62" ht="11.25">
      <c r="A21" s="14" t="s">
        <v>102</v>
      </c>
      <c r="B21" s="10" t="s">
        <v>103</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v>0</v>
      </c>
      <c r="AT21" s="67"/>
      <c r="AU21" s="67"/>
      <c r="AV21" s="67"/>
      <c r="AW21" s="67"/>
      <c r="AX21" s="67"/>
      <c r="AY21" s="67">
        <v>0</v>
      </c>
      <c r="AZ21" s="67">
        <v>0</v>
      </c>
      <c r="BA21" s="67">
        <v>0</v>
      </c>
      <c r="BB21" s="67">
        <v>0</v>
      </c>
      <c r="BC21" s="67">
        <v>0</v>
      </c>
      <c r="BD21" s="67">
        <v>0</v>
      </c>
      <c r="BE21" s="67">
        <v>0</v>
      </c>
      <c r="BF21" s="67">
        <v>0</v>
      </c>
      <c r="BG21" s="67">
        <v>0</v>
      </c>
      <c r="BH21" s="67">
        <v>0</v>
      </c>
      <c r="BI21" s="67">
        <v>0</v>
      </c>
      <c r="BJ21" s="67">
        <v>0</v>
      </c>
    </row>
    <row r="22" spans="1:62" ht="11.25">
      <c r="A22" s="14" t="s">
        <v>104</v>
      </c>
      <c r="B22" s="10" t="s">
        <v>105</v>
      </c>
      <c r="C22" s="67">
        <v>74189</v>
      </c>
      <c r="D22" s="67">
        <v>71855</v>
      </c>
      <c r="E22" s="67">
        <v>80127</v>
      </c>
      <c r="F22" s="67">
        <v>72492</v>
      </c>
      <c r="G22" s="67">
        <v>112609</v>
      </c>
      <c r="H22" s="67">
        <v>108569</v>
      </c>
      <c r="I22" s="67">
        <v>107821</v>
      </c>
      <c r="J22" s="67">
        <v>99179</v>
      </c>
      <c r="K22" s="67">
        <v>95124</v>
      </c>
      <c r="L22" s="67">
        <v>95719</v>
      </c>
      <c r="M22" s="67">
        <v>93509</v>
      </c>
      <c r="N22" s="67">
        <v>90001</v>
      </c>
      <c r="O22" s="67">
        <v>84328</v>
      </c>
      <c r="P22" s="67">
        <v>80141</v>
      </c>
      <c r="Q22" s="67">
        <v>75140</v>
      </c>
      <c r="R22" s="67">
        <v>69289</v>
      </c>
      <c r="S22" s="67">
        <v>69506</v>
      </c>
      <c r="T22" s="67">
        <v>70042</v>
      </c>
      <c r="U22" s="67">
        <v>68992</v>
      </c>
      <c r="V22" s="67">
        <v>66828</v>
      </c>
      <c r="W22" s="67">
        <v>65601</v>
      </c>
      <c r="X22" s="67">
        <v>63320</v>
      </c>
      <c r="Y22" s="67">
        <v>62782</v>
      </c>
      <c r="Z22" s="67">
        <v>60378</v>
      </c>
      <c r="AA22" s="67">
        <v>82721</v>
      </c>
      <c r="AB22" s="67">
        <v>82513</v>
      </c>
      <c r="AC22" s="67">
        <v>77404</v>
      </c>
      <c r="AD22" s="67">
        <v>75523</v>
      </c>
      <c r="AE22" s="67">
        <v>76840</v>
      </c>
      <c r="AF22" s="67">
        <v>75615</v>
      </c>
      <c r="AG22" s="67">
        <v>131996</v>
      </c>
      <c r="AH22" s="67">
        <v>181010</v>
      </c>
      <c r="AI22" s="67">
        <v>180847</v>
      </c>
      <c r="AJ22" s="67">
        <v>176058</v>
      </c>
      <c r="AK22" s="67">
        <v>172954</v>
      </c>
      <c r="AL22" s="67">
        <v>165233</v>
      </c>
      <c r="AM22" s="67">
        <v>154569</v>
      </c>
      <c r="AN22" s="67">
        <v>157394</v>
      </c>
      <c r="AO22" s="67">
        <v>164753</v>
      </c>
      <c r="AP22" s="67">
        <v>156544</v>
      </c>
      <c r="AQ22" s="67">
        <v>148822</v>
      </c>
      <c r="AR22" s="67">
        <v>156393</v>
      </c>
      <c r="AS22" s="67">
        <v>164156</v>
      </c>
      <c r="AT22" s="67">
        <v>174224</v>
      </c>
      <c r="AU22" s="67">
        <v>169172</v>
      </c>
      <c r="AV22" s="67"/>
      <c r="AW22" s="67"/>
      <c r="AX22" s="67">
        <v>68866200</v>
      </c>
      <c r="AY22" s="67">
        <v>80580600</v>
      </c>
      <c r="AZ22" s="67">
        <v>94923550</v>
      </c>
      <c r="BA22" s="67">
        <v>101477700</v>
      </c>
      <c r="BB22" s="67">
        <v>98913850</v>
      </c>
      <c r="BC22" s="67">
        <v>99849150</v>
      </c>
      <c r="BD22" s="67">
        <v>100554150</v>
      </c>
      <c r="BE22" s="67">
        <v>100039500</v>
      </c>
      <c r="BF22" s="67">
        <v>101473000</v>
      </c>
      <c r="BG22" s="67">
        <v>109582850</v>
      </c>
      <c r="BH22" s="67">
        <v>110529900</v>
      </c>
      <c r="BI22" s="67">
        <v>113783650</v>
      </c>
      <c r="BJ22" s="67">
        <v>108722750</v>
      </c>
    </row>
    <row r="23" spans="1:62" ht="11.25">
      <c r="A23" s="14" t="s">
        <v>106</v>
      </c>
      <c r="B23" s="10" t="s">
        <v>107</v>
      </c>
      <c r="C23" s="67">
        <v>131385801</v>
      </c>
      <c r="D23" s="67">
        <v>139125062</v>
      </c>
      <c r="E23" s="67">
        <v>193275426</v>
      </c>
      <c r="F23" s="67">
        <v>175871124</v>
      </c>
      <c r="G23" s="67">
        <v>154914325</v>
      </c>
      <c r="H23" s="67">
        <v>103491939</v>
      </c>
      <c r="I23" s="67">
        <v>102312548</v>
      </c>
      <c r="J23" s="67">
        <v>137484443</v>
      </c>
      <c r="K23" s="67">
        <v>132254808</v>
      </c>
      <c r="L23" s="67">
        <v>109789957</v>
      </c>
      <c r="M23" s="67">
        <v>174318536</v>
      </c>
      <c r="N23" s="67">
        <v>104367306</v>
      </c>
      <c r="O23" s="67">
        <v>107825466</v>
      </c>
      <c r="P23" s="67">
        <v>112414760</v>
      </c>
      <c r="Q23" s="67">
        <v>106117815</v>
      </c>
      <c r="R23" s="67">
        <v>98994605</v>
      </c>
      <c r="S23" s="67">
        <v>79252115</v>
      </c>
      <c r="T23" s="67">
        <v>105444820</v>
      </c>
      <c r="U23" s="67">
        <v>102414028</v>
      </c>
      <c r="V23" s="67">
        <v>117005243</v>
      </c>
      <c r="W23" s="67">
        <v>115773119</v>
      </c>
      <c r="X23" s="67">
        <v>155325488</v>
      </c>
      <c r="Y23" s="67">
        <v>160136436</v>
      </c>
      <c r="Z23" s="67">
        <v>226183287</v>
      </c>
      <c r="AA23" s="67">
        <v>208953050</v>
      </c>
      <c r="AB23" s="67">
        <v>237144569</v>
      </c>
      <c r="AC23" s="67">
        <v>202396254</v>
      </c>
      <c r="AD23" s="67">
        <v>185575307</v>
      </c>
      <c r="AE23" s="67">
        <v>205920997</v>
      </c>
      <c r="AF23" s="67">
        <v>1522513622</v>
      </c>
      <c r="AG23" s="67">
        <v>2137853435</v>
      </c>
      <c r="AH23" s="67">
        <v>2450661394</v>
      </c>
      <c r="AI23" s="67">
        <v>2686615562</v>
      </c>
      <c r="AJ23" s="67">
        <v>2503892523</v>
      </c>
      <c r="AK23" s="67">
        <v>2475077800</v>
      </c>
      <c r="AL23" s="67">
        <v>2449514345</v>
      </c>
      <c r="AM23" s="67">
        <v>2390520651</v>
      </c>
      <c r="AN23" s="67">
        <v>2486501915</v>
      </c>
      <c r="AO23" s="67">
        <v>372737656</v>
      </c>
      <c r="AP23" s="67">
        <v>593481623</v>
      </c>
      <c r="AQ23" s="67">
        <v>468835238</v>
      </c>
      <c r="AR23" s="67">
        <v>442681962</v>
      </c>
      <c r="AS23" s="67">
        <v>305877210</v>
      </c>
      <c r="AT23" s="67">
        <v>433077632</v>
      </c>
      <c r="AU23" s="67">
        <v>345252251</v>
      </c>
      <c r="AV23" s="67">
        <v>518257724</v>
      </c>
      <c r="AW23" s="67">
        <v>649110779</v>
      </c>
      <c r="AX23" s="67">
        <v>595315403</v>
      </c>
      <c r="AY23" s="67">
        <v>616977502</v>
      </c>
      <c r="AZ23" s="67">
        <v>740818915</v>
      </c>
      <c r="BA23" s="67">
        <v>620238660</v>
      </c>
      <c r="BB23" s="67">
        <v>826975091</v>
      </c>
      <c r="BC23" s="67">
        <v>649066571</v>
      </c>
      <c r="BD23" s="67">
        <v>706504935.05393</v>
      </c>
      <c r="BE23" s="67">
        <v>736051800.0108702</v>
      </c>
      <c r="BF23" s="67">
        <v>1277409005.9620697</v>
      </c>
      <c r="BG23" s="67">
        <v>765535484.6311799</v>
      </c>
      <c r="BH23" s="67">
        <v>739444692.7622701</v>
      </c>
      <c r="BI23" s="67">
        <v>672224575.15723</v>
      </c>
      <c r="BJ23" s="67">
        <v>837675016.13065</v>
      </c>
    </row>
    <row r="24" spans="1:62" ht="11.25">
      <c r="A24" s="14" t="s">
        <v>108</v>
      </c>
      <c r="B24" s="10" t="s">
        <v>109</v>
      </c>
      <c r="C24" s="67">
        <v>4732668280</v>
      </c>
      <c r="D24" s="67">
        <v>4783523379</v>
      </c>
      <c r="E24" s="67">
        <v>4887638281</v>
      </c>
      <c r="F24" s="67">
        <v>5125183685</v>
      </c>
      <c r="G24" s="67">
        <v>4775146608</v>
      </c>
      <c r="H24" s="67">
        <v>4816707053</v>
      </c>
      <c r="I24" s="67">
        <v>4821912398</v>
      </c>
      <c r="J24" s="67">
        <v>4551521726</v>
      </c>
      <c r="K24" s="67">
        <v>4684179882</v>
      </c>
      <c r="L24" s="67">
        <v>4716989562</v>
      </c>
      <c r="M24" s="67">
        <v>4785711316</v>
      </c>
      <c r="N24" s="67">
        <v>4944156373</v>
      </c>
      <c r="O24" s="67">
        <v>5012114957</v>
      </c>
      <c r="P24" s="67">
        <v>5155222740</v>
      </c>
      <c r="Q24" s="67">
        <v>5410699976</v>
      </c>
      <c r="R24" s="67">
        <v>5723082991</v>
      </c>
      <c r="S24" s="67">
        <v>5837118828</v>
      </c>
      <c r="T24" s="67">
        <v>6007843650</v>
      </c>
      <c r="U24" s="67">
        <v>6119277062</v>
      </c>
      <c r="V24" s="67">
        <v>6406460423</v>
      </c>
      <c r="W24" s="67">
        <v>6459716373</v>
      </c>
      <c r="X24" s="67">
        <v>6630441146</v>
      </c>
      <c r="Y24" s="67">
        <v>6805677411</v>
      </c>
      <c r="Z24" s="67">
        <v>6948652427</v>
      </c>
      <c r="AA24" s="67">
        <v>7557943804</v>
      </c>
      <c r="AB24" s="67">
        <v>7458216423</v>
      </c>
      <c r="AC24" s="67">
        <v>7487557319</v>
      </c>
      <c r="AD24" s="67">
        <v>7654818372</v>
      </c>
      <c r="AE24" s="67">
        <v>7691102513</v>
      </c>
      <c r="AF24" s="67">
        <v>6712954473</v>
      </c>
      <c r="AG24" s="67">
        <v>7659788517</v>
      </c>
      <c r="AH24" s="67">
        <v>8510354280</v>
      </c>
      <c r="AI24" s="67">
        <v>8491238899</v>
      </c>
      <c r="AJ24" s="67">
        <v>8464380627</v>
      </c>
      <c r="AK24" s="67">
        <v>8620835446</v>
      </c>
      <c r="AL24" s="67">
        <v>8668424010</v>
      </c>
      <c r="AM24" s="67">
        <v>8467217751</v>
      </c>
      <c r="AN24" s="67">
        <v>8489715826</v>
      </c>
      <c r="AO24" s="67">
        <v>8777478341</v>
      </c>
      <c r="AP24" s="67">
        <v>8162610038</v>
      </c>
      <c r="AQ24" s="67">
        <v>7989695294</v>
      </c>
      <c r="AR24" s="67">
        <v>7994798148</v>
      </c>
      <c r="AS24" s="67">
        <v>7568929326</v>
      </c>
      <c r="AT24" s="67">
        <v>7786884390</v>
      </c>
      <c r="AU24" s="67">
        <v>7034962415</v>
      </c>
      <c r="AV24" s="67">
        <v>7070013394</v>
      </c>
      <c r="AW24" s="67">
        <v>7157483731</v>
      </c>
      <c r="AX24" s="67">
        <v>7203280477</v>
      </c>
      <c r="AY24" s="67">
        <v>7436168575</v>
      </c>
      <c r="AZ24" s="67">
        <v>7140800725</v>
      </c>
      <c r="BA24" s="67">
        <v>7302326270</v>
      </c>
      <c r="BB24" s="67">
        <v>7064053818</v>
      </c>
      <c r="BC24" s="67">
        <v>7031028569</v>
      </c>
      <c r="BD24" s="67">
        <v>7137374154.919469</v>
      </c>
      <c r="BE24" s="67">
        <v>7334488587.394379</v>
      </c>
      <c r="BF24" s="67">
        <v>7720304360.93656</v>
      </c>
      <c r="BG24" s="67">
        <v>8020893464.473158</v>
      </c>
      <c r="BH24" s="67">
        <v>8033027058.8735</v>
      </c>
      <c r="BI24" s="67">
        <v>7997610861.6642</v>
      </c>
      <c r="BJ24" s="67">
        <v>8610906767.21331</v>
      </c>
    </row>
    <row r="25" spans="1:62" ht="11.25">
      <c r="A25" s="14" t="s">
        <v>110</v>
      </c>
      <c r="B25" s="10" t="s">
        <v>111</v>
      </c>
      <c r="C25" s="67">
        <v>2529915953</v>
      </c>
      <c r="D25" s="67">
        <v>2471657494</v>
      </c>
      <c r="E25" s="67">
        <v>2409651241</v>
      </c>
      <c r="F25" s="67">
        <v>2340461475</v>
      </c>
      <c r="G25" s="67">
        <v>2137298521</v>
      </c>
      <c r="H25" s="67">
        <v>2074943069</v>
      </c>
      <c r="I25" s="67">
        <v>2038771899</v>
      </c>
      <c r="J25" s="67">
        <v>1972078678</v>
      </c>
      <c r="K25" s="67">
        <v>1911372282</v>
      </c>
      <c r="L25" s="67">
        <v>1897837586</v>
      </c>
      <c r="M25" s="67">
        <v>1908447970</v>
      </c>
      <c r="N25" s="67">
        <v>1910290418</v>
      </c>
      <c r="O25" s="67">
        <v>1914345228</v>
      </c>
      <c r="P25" s="67">
        <v>2003488759</v>
      </c>
      <c r="Q25" s="67">
        <v>2056714114</v>
      </c>
      <c r="R25" s="67">
        <v>2141401854</v>
      </c>
      <c r="S25" s="67">
        <v>2177662641</v>
      </c>
      <c r="T25" s="67">
        <v>2324982092</v>
      </c>
      <c r="U25" s="67">
        <v>2486300123</v>
      </c>
      <c r="V25" s="67">
        <v>2647203407</v>
      </c>
      <c r="W25" s="67">
        <v>2751183024</v>
      </c>
      <c r="X25" s="67">
        <v>3009149972</v>
      </c>
      <c r="Y25" s="67">
        <v>3241601838</v>
      </c>
      <c r="Z25" s="67">
        <v>3410016793</v>
      </c>
      <c r="AA25" s="67">
        <v>3633609345</v>
      </c>
      <c r="AB25" s="67">
        <v>3745151027</v>
      </c>
      <c r="AC25" s="67">
        <v>3815198732</v>
      </c>
      <c r="AD25" s="67">
        <v>3816195174</v>
      </c>
      <c r="AE25" s="67">
        <v>3750039409</v>
      </c>
      <c r="AF25" s="67">
        <v>4000093228</v>
      </c>
      <c r="AG25" s="67">
        <v>4175910171</v>
      </c>
      <c r="AH25" s="67">
        <v>4165525393</v>
      </c>
      <c r="AI25" s="67">
        <v>3997050153</v>
      </c>
      <c r="AJ25" s="67">
        <v>3993807189</v>
      </c>
      <c r="AK25" s="67">
        <v>4067659264</v>
      </c>
      <c r="AL25" s="67">
        <v>4042619055</v>
      </c>
      <c r="AM25" s="67">
        <v>4041321295</v>
      </c>
      <c r="AN25" s="67">
        <v>4214477476</v>
      </c>
      <c r="AO25" s="67">
        <v>4445517665</v>
      </c>
      <c r="AP25" s="67">
        <v>4543286378</v>
      </c>
      <c r="AQ25" s="67">
        <v>4576793155</v>
      </c>
      <c r="AR25" s="67">
        <v>4833263790</v>
      </c>
      <c r="AS25" s="67">
        <v>5095425477</v>
      </c>
      <c r="AT25" s="67">
        <v>5299712429</v>
      </c>
      <c r="AU25" s="67">
        <v>5299709811</v>
      </c>
      <c r="AV25" s="67">
        <v>5299708586</v>
      </c>
      <c r="AW25" s="67">
        <v>5299710671</v>
      </c>
      <c r="AX25" s="67">
        <v>6652344036</v>
      </c>
      <c r="AY25" s="67">
        <v>6859514723</v>
      </c>
      <c r="AZ25" s="67">
        <v>6776705188</v>
      </c>
      <c r="BA25" s="67">
        <v>7036106292</v>
      </c>
      <c r="BB25" s="67">
        <v>7521945780.89796</v>
      </c>
      <c r="BC25" s="67">
        <v>7729752580</v>
      </c>
      <c r="BD25" s="67">
        <v>8548304602.437487</v>
      </c>
      <c r="BE25" s="67">
        <v>9588448665.866243</v>
      </c>
      <c r="BF25" s="67">
        <v>10733041700.439325</v>
      </c>
      <c r="BG25" s="67">
        <v>11162154481.309269</v>
      </c>
      <c r="BH25" s="67">
        <v>11963956974.991293</v>
      </c>
      <c r="BI25" s="67">
        <v>13055970031.912786</v>
      </c>
      <c r="BJ25" s="67">
        <v>14152185607.933937</v>
      </c>
    </row>
    <row r="26" spans="1:62" ht="11.25">
      <c r="A26" s="14" t="s">
        <v>112</v>
      </c>
      <c r="B26" s="10" t="s">
        <v>113</v>
      </c>
      <c r="C26" s="67">
        <v>1382299276</v>
      </c>
      <c r="D26" s="67">
        <v>1450773080</v>
      </c>
      <c r="E26" s="67">
        <v>1521099338</v>
      </c>
      <c r="F26" s="67">
        <v>1515146130</v>
      </c>
      <c r="G26" s="67">
        <v>542988855</v>
      </c>
      <c r="H26" s="67">
        <v>574829465</v>
      </c>
      <c r="I26" s="67">
        <v>545928927</v>
      </c>
      <c r="J26" s="67">
        <v>421898797</v>
      </c>
      <c r="K26" s="67">
        <v>439614566</v>
      </c>
      <c r="L26" s="67">
        <v>426273836</v>
      </c>
      <c r="M26" s="67">
        <v>455965118</v>
      </c>
      <c r="N26" s="67">
        <v>454257698</v>
      </c>
      <c r="O26" s="67">
        <v>443086848</v>
      </c>
      <c r="P26" s="67">
        <v>397781717</v>
      </c>
      <c r="Q26" s="67">
        <v>420829421</v>
      </c>
      <c r="R26" s="67">
        <v>379481226</v>
      </c>
      <c r="S26" s="67">
        <v>375654474</v>
      </c>
      <c r="T26" s="67">
        <v>386673534</v>
      </c>
      <c r="U26" s="67">
        <v>347762574</v>
      </c>
      <c r="V26" s="67">
        <v>377670582</v>
      </c>
      <c r="W26" s="67">
        <v>361277642</v>
      </c>
      <c r="X26" s="67">
        <v>365647817</v>
      </c>
      <c r="Y26" s="67">
        <v>391463631</v>
      </c>
      <c r="Z26" s="67">
        <v>370809217</v>
      </c>
      <c r="AA26" s="67">
        <v>422729074</v>
      </c>
      <c r="AB26" s="67">
        <v>417087650</v>
      </c>
      <c r="AC26" s="67">
        <v>347504278</v>
      </c>
      <c r="AD26" s="67">
        <v>333814676</v>
      </c>
      <c r="AE26" s="67">
        <v>332617952</v>
      </c>
      <c r="AF26" s="67">
        <v>263897011</v>
      </c>
      <c r="AG26" s="67">
        <v>359515949</v>
      </c>
      <c r="AH26" s="67">
        <v>407620769</v>
      </c>
      <c r="AI26" s="67">
        <v>397472170</v>
      </c>
      <c r="AJ26" s="67">
        <v>325033944</v>
      </c>
      <c r="AK26" s="67">
        <v>297949657</v>
      </c>
      <c r="AL26" s="67">
        <v>298375877</v>
      </c>
      <c r="AM26" s="67">
        <v>280787792</v>
      </c>
      <c r="AN26" s="67">
        <v>285148608</v>
      </c>
      <c r="AO26" s="67">
        <v>293383412</v>
      </c>
      <c r="AP26" s="67">
        <v>271405960</v>
      </c>
      <c r="AQ26" s="67">
        <v>246735949</v>
      </c>
      <c r="AR26" s="67">
        <v>181812235</v>
      </c>
      <c r="AS26" s="67">
        <v>180353206</v>
      </c>
      <c r="AT26" s="67">
        <v>187604424</v>
      </c>
      <c r="AU26" s="67">
        <v>180207759</v>
      </c>
      <c r="AV26" s="67">
        <v>177670366</v>
      </c>
      <c r="AW26" s="67">
        <v>169520681</v>
      </c>
      <c r="AX26" s="67">
        <v>163619325</v>
      </c>
      <c r="AY26" s="67">
        <v>175708192</v>
      </c>
      <c r="AZ26" s="67">
        <v>161529478</v>
      </c>
      <c r="BA26" s="67">
        <v>161580099</v>
      </c>
      <c r="BB26" s="67">
        <v>159152288.37584</v>
      </c>
      <c r="BC26" s="67">
        <v>186507453</v>
      </c>
      <c r="BD26" s="67">
        <v>166337444.26339</v>
      </c>
      <c r="BE26" s="67">
        <v>203160154.72849</v>
      </c>
      <c r="BF26" s="67">
        <v>209512685.39092</v>
      </c>
      <c r="BG26" s="67">
        <v>241002891.12324002</v>
      </c>
      <c r="BH26" s="67">
        <v>321440659.24626</v>
      </c>
      <c r="BI26" s="67">
        <v>332206289.32196003</v>
      </c>
      <c r="BJ26" s="67">
        <v>386508519.75574994</v>
      </c>
    </row>
    <row r="27" spans="1:62" ht="11.25">
      <c r="A27" s="14" t="s">
        <v>114</v>
      </c>
      <c r="B27" s="10" t="s">
        <v>115</v>
      </c>
      <c r="C27" s="67">
        <v>613783828</v>
      </c>
      <c r="D27" s="67">
        <v>695290160</v>
      </c>
      <c r="E27" s="67">
        <v>802784341</v>
      </c>
      <c r="F27" s="67">
        <v>1025296107</v>
      </c>
      <c r="G27" s="67">
        <v>1060980420</v>
      </c>
      <c r="H27" s="67">
        <v>1516079958</v>
      </c>
      <c r="I27" s="67">
        <v>1701388803</v>
      </c>
      <c r="J27" s="67">
        <v>1644323370</v>
      </c>
      <c r="K27" s="67">
        <v>1741122602</v>
      </c>
      <c r="L27" s="67">
        <v>1749826189</v>
      </c>
      <c r="M27" s="67">
        <v>1766598232</v>
      </c>
      <c r="N27" s="67">
        <v>1883653154</v>
      </c>
      <c r="O27" s="67">
        <v>1930021251</v>
      </c>
      <c r="P27" s="67">
        <v>1971172313</v>
      </c>
      <c r="Q27" s="67">
        <v>1756092259</v>
      </c>
      <c r="R27" s="67">
        <v>1803674487</v>
      </c>
      <c r="S27" s="67">
        <v>1843644769</v>
      </c>
      <c r="T27" s="67">
        <v>1882911380</v>
      </c>
      <c r="U27" s="67">
        <v>1918502269</v>
      </c>
      <c r="V27" s="67">
        <v>1915049951</v>
      </c>
      <c r="W27" s="67">
        <v>1939697301</v>
      </c>
      <c r="X27" s="67">
        <v>2293833091</v>
      </c>
      <c r="Y27" s="67">
        <v>2348125952</v>
      </c>
      <c r="Z27" s="67">
        <v>2461812345</v>
      </c>
      <c r="AA27" s="67">
        <v>2816021983</v>
      </c>
      <c r="AB27" s="67">
        <v>2512265560</v>
      </c>
      <c r="AC27" s="67">
        <v>2135241929</v>
      </c>
      <c r="AD27" s="67">
        <v>1552245620</v>
      </c>
      <c r="AE27" s="67">
        <v>1470743587</v>
      </c>
      <c r="AF27" s="67">
        <v>1384352547</v>
      </c>
      <c r="AG27" s="67">
        <v>1516104251</v>
      </c>
      <c r="AH27" s="103">
        <v>1647788438</v>
      </c>
      <c r="AI27" s="67">
        <v>1565842634</v>
      </c>
      <c r="AJ27" s="67">
        <v>1546800875</v>
      </c>
      <c r="AK27" s="67">
        <v>1592629978</v>
      </c>
      <c r="AL27" s="67">
        <v>1642948784</v>
      </c>
      <c r="AM27" s="67">
        <v>1654271912</v>
      </c>
      <c r="AN27" s="67">
        <v>1734405088</v>
      </c>
      <c r="AO27" s="67">
        <v>2214572443</v>
      </c>
      <c r="AP27" s="67">
        <v>2126383898</v>
      </c>
      <c r="AQ27" s="67">
        <v>2151000090</v>
      </c>
      <c r="AR27" s="67">
        <v>1893564201</v>
      </c>
      <c r="AS27" s="67">
        <v>1889413935</v>
      </c>
      <c r="AT27" s="67">
        <v>1776643221</v>
      </c>
      <c r="AU27" s="67">
        <v>2341391334</v>
      </c>
      <c r="AV27" s="67">
        <v>2256491434</v>
      </c>
      <c r="AW27" s="67">
        <v>2255967615</v>
      </c>
      <c r="AX27" s="67">
        <v>1994224973</v>
      </c>
      <c r="AY27" s="67">
        <v>2069948500</v>
      </c>
      <c r="AZ27" s="67">
        <v>1876108604</v>
      </c>
      <c r="BA27" s="67">
        <v>1916946244</v>
      </c>
      <c r="BB27" s="67">
        <v>1830795681.0471098</v>
      </c>
      <c r="BC27" s="67">
        <v>1800642916</v>
      </c>
      <c r="BD27" s="67">
        <v>1408551884.71077</v>
      </c>
      <c r="BE27" s="67">
        <v>1382483262.93533</v>
      </c>
      <c r="BF27" s="67">
        <v>1406288220.0682702</v>
      </c>
      <c r="BG27" s="67">
        <v>1514384260.2408204</v>
      </c>
      <c r="BH27" s="67">
        <v>1566965934.5979</v>
      </c>
      <c r="BI27" s="67">
        <v>1602763188.2362401</v>
      </c>
      <c r="BJ27" s="67">
        <v>1639171142.1321306</v>
      </c>
    </row>
    <row r="28" spans="1:62" ht="11.25">
      <c r="A28" s="14" t="s">
        <v>116</v>
      </c>
      <c r="B28" s="10" t="s">
        <v>117</v>
      </c>
      <c r="C28" s="72">
        <v>734406103</v>
      </c>
      <c r="D28" s="72">
        <v>880834355</v>
      </c>
      <c r="E28" s="72">
        <v>1014171603</v>
      </c>
      <c r="F28" s="72">
        <v>816101968</v>
      </c>
      <c r="G28" s="72">
        <v>760412540</v>
      </c>
      <c r="H28" s="72">
        <v>556973133</v>
      </c>
      <c r="I28" s="72">
        <v>611801275</v>
      </c>
      <c r="J28" s="72">
        <v>900013868</v>
      </c>
      <c r="K28" s="72">
        <v>1324857553</v>
      </c>
      <c r="L28" s="72">
        <v>1479156510</v>
      </c>
      <c r="M28" s="72">
        <v>1562197717</v>
      </c>
      <c r="N28" s="72">
        <v>1424363989</v>
      </c>
      <c r="O28" s="72">
        <v>1781223682</v>
      </c>
      <c r="P28" s="72">
        <v>1687551187</v>
      </c>
      <c r="Q28" s="72">
        <v>1460602588</v>
      </c>
      <c r="R28" s="72">
        <v>1235362609</v>
      </c>
      <c r="S28" s="72">
        <v>1221919115</v>
      </c>
      <c r="T28" s="72">
        <v>1171407958</v>
      </c>
      <c r="U28" s="72">
        <v>1205343175</v>
      </c>
      <c r="V28" s="72">
        <v>1148787996</v>
      </c>
      <c r="W28" s="72">
        <v>1212565721</v>
      </c>
      <c r="X28" s="72">
        <v>1198154815</v>
      </c>
      <c r="Y28" s="72">
        <v>1201887603</v>
      </c>
      <c r="Z28" s="72">
        <v>1153607674</v>
      </c>
      <c r="AA28" s="72">
        <v>1153051710</v>
      </c>
      <c r="AB28" s="72">
        <v>1153560703</v>
      </c>
      <c r="AC28" s="72">
        <v>1230416175</v>
      </c>
      <c r="AD28" s="72">
        <v>1286652964</v>
      </c>
      <c r="AE28" s="72">
        <v>1109678543</v>
      </c>
      <c r="AF28" s="72">
        <v>967605541</v>
      </c>
      <c r="AG28" s="72">
        <v>1122801585</v>
      </c>
      <c r="AH28" s="78">
        <v>1409081411</v>
      </c>
      <c r="AI28" s="72">
        <v>1628127359</v>
      </c>
      <c r="AJ28" s="72">
        <v>2726254944</v>
      </c>
      <c r="AK28" s="72">
        <v>3143335896</v>
      </c>
      <c r="AL28" s="72">
        <v>3185512145</v>
      </c>
      <c r="AM28" s="72">
        <v>3658019641</v>
      </c>
      <c r="AN28" s="72">
        <v>3482204249</v>
      </c>
      <c r="AO28" s="72">
        <v>4246978957</v>
      </c>
      <c r="AP28" s="72">
        <v>4726779595</v>
      </c>
      <c r="AQ28" s="72">
        <v>5382216695</v>
      </c>
      <c r="AR28" s="103">
        <v>4909045834</v>
      </c>
      <c r="AS28" s="103">
        <v>4882803506</v>
      </c>
      <c r="AT28" s="103">
        <v>5263367562</v>
      </c>
      <c r="AU28" s="103">
        <v>5754470712</v>
      </c>
      <c r="AV28" s="103">
        <v>5516366956</v>
      </c>
      <c r="AW28" s="103">
        <v>5684112862</v>
      </c>
      <c r="AX28" s="103">
        <v>5945177857</v>
      </c>
      <c r="AY28" s="103">
        <v>5908534217</v>
      </c>
      <c r="AZ28" s="103">
        <v>6213498858</v>
      </c>
      <c r="BA28" s="103">
        <v>6548734657</v>
      </c>
      <c r="BB28" s="103">
        <v>6648642809</v>
      </c>
      <c r="BC28" s="103">
        <v>7898338669</v>
      </c>
      <c r="BD28" s="103">
        <v>8342098014</v>
      </c>
      <c r="BE28" s="103">
        <v>7733297187</v>
      </c>
      <c r="BF28" s="103">
        <v>7995740726</v>
      </c>
      <c r="BG28" s="103">
        <v>7272220794</v>
      </c>
      <c r="BH28" s="103">
        <v>7467359864</v>
      </c>
      <c r="BI28" s="103">
        <v>7897785712</v>
      </c>
      <c r="BJ28" s="103">
        <v>9043086751</v>
      </c>
    </row>
    <row r="29" spans="1:62" ht="11.25">
      <c r="A29" s="14" t="s">
        <v>118</v>
      </c>
      <c r="B29" s="10" t="s">
        <v>119</v>
      </c>
      <c r="C29" s="78">
        <v>227913984</v>
      </c>
      <c r="D29" s="78">
        <v>242650335</v>
      </c>
      <c r="E29" s="78">
        <v>279845759</v>
      </c>
      <c r="F29" s="78">
        <v>319516803</v>
      </c>
      <c r="G29" s="78">
        <v>106212456</v>
      </c>
      <c r="H29" s="78">
        <v>108425176</v>
      </c>
      <c r="I29" s="78">
        <v>114715088</v>
      </c>
      <c r="J29" s="78">
        <v>118408357</v>
      </c>
      <c r="K29" s="78">
        <v>118052608</v>
      </c>
      <c r="L29" s="78">
        <v>125234643</v>
      </c>
      <c r="M29" s="78">
        <v>125123099</v>
      </c>
      <c r="N29" s="78">
        <v>130313266</v>
      </c>
      <c r="O29" s="78">
        <v>132375869</v>
      </c>
      <c r="P29" s="78">
        <v>130726354</v>
      </c>
      <c r="Q29" s="78">
        <v>126008192</v>
      </c>
      <c r="R29" s="78">
        <v>128709869</v>
      </c>
      <c r="S29" s="78">
        <v>129202512</v>
      </c>
      <c r="T29" s="78">
        <v>129726210</v>
      </c>
      <c r="U29" s="78">
        <v>133223973</v>
      </c>
      <c r="V29" s="78">
        <v>136658594</v>
      </c>
      <c r="W29" s="78">
        <v>138529872</v>
      </c>
      <c r="X29" s="78">
        <v>139202400</v>
      </c>
      <c r="Y29" s="78">
        <v>139777430</v>
      </c>
      <c r="Z29" s="78">
        <v>162648139</v>
      </c>
      <c r="AA29" s="78">
        <v>167593457</v>
      </c>
      <c r="AB29" s="78">
        <v>231741916</v>
      </c>
      <c r="AC29" s="78">
        <v>232653578</v>
      </c>
      <c r="AD29" s="78">
        <v>306302929</v>
      </c>
      <c r="AE29" s="78">
        <v>280944672</v>
      </c>
      <c r="AF29" s="78">
        <v>227080801</v>
      </c>
      <c r="AG29" s="78">
        <v>234352429</v>
      </c>
      <c r="AH29" s="103">
        <v>303513228</v>
      </c>
      <c r="AI29" s="78">
        <v>278467014</v>
      </c>
      <c r="AJ29" s="78">
        <v>288459090</v>
      </c>
      <c r="AK29" s="78">
        <v>276293096</v>
      </c>
      <c r="AL29" s="78">
        <v>300009820</v>
      </c>
      <c r="AM29" s="78">
        <v>320448577</v>
      </c>
      <c r="AN29" s="78">
        <v>292767423</v>
      </c>
      <c r="AO29" s="78">
        <v>464130608</v>
      </c>
      <c r="AP29" s="78">
        <v>480874023</v>
      </c>
      <c r="AQ29" s="78">
        <v>465268845</v>
      </c>
      <c r="AR29" s="78">
        <v>485853948</v>
      </c>
      <c r="AS29" s="78">
        <v>303432321</v>
      </c>
      <c r="AT29" s="78">
        <v>354930476</v>
      </c>
      <c r="AU29" s="78">
        <v>330734776</v>
      </c>
      <c r="AV29" s="78">
        <v>364275065</v>
      </c>
      <c r="AW29" s="78">
        <v>391022675</v>
      </c>
      <c r="AX29" s="78">
        <v>436931025</v>
      </c>
      <c r="AY29" s="78">
        <v>443672861</v>
      </c>
      <c r="AZ29" s="78">
        <v>473910003</v>
      </c>
      <c r="BA29" s="78">
        <v>484893604</v>
      </c>
      <c r="BB29" s="78">
        <v>581689306</v>
      </c>
      <c r="BC29" s="78">
        <v>613194118</v>
      </c>
      <c r="BD29" s="78">
        <v>660201394</v>
      </c>
      <c r="BE29" s="78">
        <v>549368681</v>
      </c>
      <c r="BF29" s="78">
        <v>661834244</v>
      </c>
      <c r="BG29" s="78">
        <v>652750694</v>
      </c>
      <c r="BH29" s="78">
        <v>748171505</v>
      </c>
      <c r="BI29" s="78">
        <v>710233756</v>
      </c>
      <c r="BJ29" s="78">
        <v>682511723</v>
      </c>
    </row>
    <row r="30" spans="1:62" ht="11.25">
      <c r="A30" s="14" t="s">
        <v>120</v>
      </c>
      <c r="B30" s="10" t="s">
        <v>121</v>
      </c>
      <c r="C30" s="72">
        <v>117485953</v>
      </c>
      <c r="D30" s="72">
        <v>148196217</v>
      </c>
      <c r="E30" s="72">
        <v>162943970</v>
      </c>
      <c r="F30" s="72">
        <v>180992268</v>
      </c>
      <c r="G30" s="72">
        <v>170070381</v>
      </c>
      <c r="H30" s="72">
        <v>90758685</v>
      </c>
      <c r="I30" s="72">
        <v>89340921</v>
      </c>
      <c r="J30" s="72">
        <v>37546890</v>
      </c>
      <c r="K30" s="72">
        <v>34977808</v>
      </c>
      <c r="L30" s="72">
        <v>31324557</v>
      </c>
      <c r="M30" s="72">
        <v>29677051</v>
      </c>
      <c r="N30" s="72">
        <v>46023395</v>
      </c>
      <c r="O30" s="72">
        <v>31430151</v>
      </c>
      <c r="P30" s="72">
        <v>40104689</v>
      </c>
      <c r="Q30" s="72">
        <v>53919802</v>
      </c>
      <c r="R30" s="72">
        <v>24764208</v>
      </c>
      <c r="S30" s="72">
        <v>35503321</v>
      </c>
      <c r="T30" s="72">
        <v>37323829</v>
      </c>
      <c r="U30" s="72">
        <v>38972896</v>
      </c>
      <c r="V30" s="72">
        <v>70785589</v>
      </c>
      <c r="W30" s="72">
        <v>32393214</v>
      </c>
      <c r="X30" s="72">
        <v>49854012</v>
      </c>
      <c r="Y30" s="72">
        <v>25177908</v>
      </c>
      <c r="Z30" s="72">
        <v>109287942</v>
      </c>
      <c r="AA30" s="72">
        <v>72908189</v>
      </c>
      <c r="AB30" s="72">
        <v>111404550</v>
      </c>
      <c r="AC30" s="72">
        <v>89128904</v>
      </c>
      <c r="AD30" s="72">
        <v>157742668</v>
      </c>
      <c r="AE30" s="72">
        <v>182473895</v>
      </c>
      <c r="AF30" s="72">
        <v>134308147</v>
      </c>
      <c r="AG30" s="72">
        <v>668293346</v>
      </c>
      <c r="AH30" s="103">
        <v>1168489206</v>
      </c>
      <c r="AI30" s="72">
        <v>791559479</v>
      </c>
      <c r="AJ30" s="72">
        <v>813564916</v>
      </c>
      <c r="AK30" s="72">
        <v>646552867</v>
      </c>
      <c r="AL30" s="72">
        <v>480332681</v>
      </c>
      <c r="AM30" s="72">
        <v>425549708</v>
      </c>
      <c r="AN30" s="72">
        <v>413488970</v>
      </c>
      <c r="AO30" s="72">
        <v>427766862</v>
      </c>
      <c r="AP30" s="72">
        <v>221904122</v>
      </c>
      <c r="AQ30" s="72">
        <v>235527107</v>
      </c>
      <c r="AR30" s="103">
        <v>298563300</v>
      </c>
      <c r="AS30" s="103">
        <v>425168337</v>
      </c>
      <c r="AT30" s="103">
        <v>527046148</v>
      </c>
      <c r="AU30" s="103">
        <v>466135301</v>
      </c>
      <c r="AV30" s="103">
        <v>662930950</v>
      </c>
      <c r="AW30" s="103">
        <v>710675041</v>
      </c>
      <c r="AX30" s="103">
        <v>268182655</v>
      </c>
      <c r="AY30" s="103">
        <v>214441630</v>
      </c>
      <c r="AZ30" s="103">
        <v>106949524</v>
      </c>
      <c r="BA30" s="103">
        <v>125871539</v>
      </c>
      <c r="BB30" s="103">
        <v>138160092</v>
      </c>
      <c r="BC30" s="103">
        <v>131314172</v>
      </c>
      <c r="BD30" s="103">
        <v>183280418</v>
      </c>
      <c r="BE30" s="103">
        <v>97332965</v>
      </c>
      <c r="BF30" s="103">
        <v>90485328</v>
      </c>
      <c r="BG30" s="103">
        <v>416075542</v>
      </c>
      <c r="BH30" s="103">
        <v>332696496</v>
      </c>
      <c r="BI30" s="103">
        <v>161248817</v>
      </c>
      <c r="BJ30" s="103">
        <v>90894787</v>
      </c>
    </row>
    <row r="31" spans="1:62" ht="11.25">
      <c r="A31" s="14" t="s">
        <v>122</v>
      </c>
      <c r="B31" s="10" t="s">
        <v>123</v>
      </c>
      <c r="C31" s="72">
        <v>495269467</v>
      </c>
      <c r="D31" s="72">
        <v>596698944</v>
      </c>
      <c r="E31" s="72">
        <v>633052489</v>
      </c>
      <c r="F31" s="72">
        <v>688371919</v>
      </c>
      <c r="G31" s="72">
        <v>568466401</v>
      </c>
      <c r="H31" s="72">
        <v>601161618</v>
      </c>
      <c r="I31" s="72">
        <v>684988316</v>
      </c>
      <c r="J31" s="72">
        <v>823374269</v>
      </c>
      <c r="K31" s="72">
        <v>773456903</v>
      </c>
      <c r="L31" s="72">
        <v>842270279</v>
      </c>
      <c r="M31" s="72">
        <v>846835311</v>
      </c>
      <c r="N31" s="72">
        <v>863304052</v>
      </c>
      <c r="O31" s="72">
        <v>892455921</v>
      </c>
      <c r="P31" s="72">
        <v>933782182</v>
      </c>
      <c r="Q31" s="72">
        <v>937351802</v>
      </c>
      <c r="R31" s="72">
        <v>934387025</v>
      </c>
      <c r="S31" s="72">
        <v>943924571</v>
      </c>
      <c r="T31" s="72">
        <v>965025563</v>
      </c>
      <c r="U31" s="72">
        <v>969894100</v>
      </c>
      <c r="V31" s="72">
        <v>997342336</v>
      </c>
      <c r="W31" s="72">
        <v>1009203936</v>
      </c>
      <c r="X31" s="72">
        <v>1142190683</v>
      </c>
      <c r="Y31" s="72">
        <v>1187711432</v>
      </c>
      <c r="Z31" s="72">
        <v>1194679489</v>
      </c>
      <c r="AA31" s="72">
        <v>1354538757</v>
      </c>
      <c r="AB31" s="72">
        <v>1358374477</v>
      </c>
      <c r="AC31" s="72">
        <v>1338395133</v>
      </c>
      <c r="AD31" s="72">
        <v>1431161164</v>
      </c>
      <c r="AE31" s="72">
        <v>1343558840</v>
      </c>
      <c r="AF31" s="72">
        <v>1281903259</v>
      </c>
      <c r="AG31" s="72">
        <v>1441242706</v>
      </c>
      <c r="AH31" s="104">
        <v>1679494080</v>
      </c>
      <c r="AI31" s="72">
        <v>1807677094</v>
      </c>
      <c r="AJ31" s="72">
        <v>1765991385</v>
      </c>
      <c r="AK31" s="72">
        <v>1849152270</v>
      </c>
      <c r="AL31" s="72">
        <v>1939550321</v>
      </c>
      <c r="AM31" s="72">
        <v>2038581544</v>
      </c>
      <c r="AN31" s="72">
        <v>2169284642</v>
      </c>
      <c r="AO31" s="72">
        <v>1990373466</v>
      </c>
      <c r="AP31" s="72">
        <v>1773589219</v>
      </c>
      <c r="AQ31" s="72">
        <v>1776837452</v>
      </c>
      <c r="AR31" s="103">
        <v>1674479555</v>
      </c>
      <c r="AS31" s="103">
        <v>1667885526</v>
      </c>
      <c r="AT31" s="103">
        <v>1384766867</v>
      </c>
      <c r="AU31" s="103">
        <v>1283527472</v>
      </c>
      <c r="AV31" s="103">
        <v>1314527193</v>
      </c>
      <c r="AW31" s="103">
        <v>1198784247</v>
      </c>
      <c r="AX31" s="103">
        <v>1118940419</v>
      </c>
      <c r="AY31" s="103">
        <v>1198895887</v>
      </c>
      <c r="AZ31" s="103">
        <v>1139641054</v>
      </c>
      <c r="BA31" s="103">
        <v>1109787845</v>
      </c>
      <c r="BB31" s="103">
        <v>1031920586.7733078</v>
      </c>
      <c r="BC31" s="103">
        <v>1075024236</v>
      </c>
      <c r="BD31" s="103">
        <v>1156081828.3397522</v>
      </c>
      <c r="BE31" s="103">
        <v>1063511947.8444475</v>
      </c>
      <c r="BF31" s="103">
        <v>1051274367.4040972</v>
      </c>
      <c r="BG31" s="103">
        <v>1133890513.9856596</v>
      </c>
      <c r="BH31" s="103">
        <v>1237438969.1349628</v>
      </c>
      <c r="BI31" s="103">
        <v>1166839910.9870782</v>
      </c>
      <c r="BJ31" s="103">
        <v>1255864941.992568</v>
      </c>
    </row>
    <row r="32" spans="1:62" ht="11.25">
      <c r="A32" s="15" t="s">
        <v>124</v>
      </c>
      <c r="B32" s="10" t="s">
        <v>125</v>
      </c>
      <c r="C32" s="75">
        <v>10352058919</v>
      </c>
      <c r="D32" s="75">
        <v>10645403218</v>
      </c>
      <c r="E32" s="75">
        <v>10980663520</v>
      </c>
      <c r="F32" s="75">
        <v>10436988192</v>
      </c>
      <c r="G32" s="75">
        <v>9283822112</v>
      </c>
      <c r="H32" s="75">
        <v>9069877507</v>
      </c>
      <c r="I32" s="75">
        <v>9543293665</v>
      </c>
      <c r="J32" s="75">
        <v>9091512397</v>
      </c>
      <c r="K32" s="75">
        <v>8977410636</v>
      </c>
      <c r="L32" s="75">
        <v>8977693867</v>
      </c>
      <c r="M32" s="75">
        <v>8844530231</v>
      </c>
      <c r="N32" s="75">
        <v>8902589647</v>
      </c>
      <c r="O32" s="75">
        <v>9261608567</v>
      </c>
      <c r="P32" s="75">
        <v>9482012623</v>
      </c>
      <c r="Q32" s="75">
        <v>9780249737</v>
      </c>
      <c r="R32" s="75">
        <v>9657314153</v>
      </c>
      <c r="S32" s="75">
        <v>10262848918</v>
      </c>
      <c r="T32" s="75">
        <v>10405565991</v>
      </c>
      <c r="U32" s="75">
        <v>10296179482</v>
      </c>
      <c r="V32" s="75">
        <v>10566050640</v>
      </c>
      <c r="W32" s="75">
        <v>11298417006</v>
      </c>
      <c r="X32" s="75">
        <v>11761974693</v>
      </c>
      <c r="Y32" s="75">
        <v>11889411328</v>
      </c>
      <c r="Z32" s="75">
        <v>12104753823</v>
      </c>
      <c r="AA32" s="75">
        <v>13483528310</v>
      </c>
      <c r="AB32" s="75">
        <v>13976139747</v>
      </c>
      <c r="AC32" s="75">
        <v>14172946190</v>
      </c>
      <c r="AD32" s="75">
        <v>14491334158</v>
      </c>
      <c r="AE32" s="75">
        <v>14206978533</v>
      </c>
      <c r="AF32" s="75">
        <v>15301439673</v>
      </c>
      <c r="AG32" s="75">
        <v>18659421538</v>
      </c>
      <c r="AH32" s="82">
        <v>21290210598</v>
      </c>
      <c r="AI32" s="75">
        <v>21367435281</v>
      </c>
      <c r="AJ32" s="75">
        <v>21786299013</v>
      </c>
      <c r="AK32" s="75">
        <v>22337998928</v>
      </c>
      <c r="AL32" s="75">
        <v>22716235307</v>
      </c>
      <c r="AM32" s="75">
        <v>22098015697</v>
      </c>
      <c r="AN32" s="75">
        <v>22148660818</v>
      </c>
      <c r="AO32" s="75">
        <v>21570993066</v>
      </c>
      <c r="AP32" s="75">
        <v>21128233114</v>
      </c>
      <c r="AQ32" s="75">
        <v>20691119978</v>
      </c>
      <c r="AR32" s="104">
        <v>21210696165</v>
      </c>
      <c r="AS32" s="104">
        <v>21628028585</v>
      </c>
      <c r="AT32" s="104">
        <v>22222253172</v>
      </c>
      <c r="AU32" s="104">
        <v>21516862805</v>
      </c>
      <c r="AV32" s="104">
        <v>22221636882</v>
      </c>
      <c r="AW32" s="104">
        <v>22823431416</v>
      </c>
      <c r="AX32" s="104">
        <v>23158564248</v>
      </c>
      <c r="AY32" s="104">
        <v>24929743927</v>
      </c>
      <c r="AZ32" s="104">
        <v>24763536872</v>
      </c>
      <c r="BA32" s="104">
        <v>26208228504</v>
      </c>
      <c r="BB32" s="104">
        <v>27217151318.22793</v>
      </c>
      <c r="BC32" s="104">
        <v>28373951432</v>
      </c>
      <c r="BD32" s="104">
        <v>30681569449.666924</v>
      </c>
      <c r="BE32" s="104">
        <v>31213760579.999996</v>
      </c>
      <c r="BF32" s="104">
        <v>33087077942</v>
      </c>
      <c r="BG32" s="104">
        <v>33139277557.999996</v>
      </c>
      <c r="BH32" s="104">
        <v>34702744199</v>
      </c>
      <c r="BI32" s="104">
        <v>36774106957</v>
      </c>
      <c r="BJ32" s="104">
        <v>39334637416</v>
      </c>
    </row>
    <row r="33" spans="1:62" ht="11.25">
      <c r="A33" s="15" t="s">
        <v>126</v>
      </c>
      <c r="B33" s="10" t="s">
        <v>127</v>
      </c>
      <c r="C33" s="82">
        <v>6932496722</v>
      </c>
      <c r="D33" s="82">
        <v>7260412207</v>
      </c>
      <c r="E33" s="82">
        <v>7576080307</v>
      </c>
      <c r="F33" s="82">
        <v>7203679321</v>
      </c>
      <c r="G33" s="82">
        <v>6644337997</v>
      </c>
      <c r="H33" s="82">
        <v>6493276105</v>
      </c>
      <c r="I33" s="82">
        <v>6986351220</v>
      </c>
      <c r="J33" s="82">
        <v>6712657825</v>
      </c>
      <c r="K33" s="82">
        <v>6260284533</v>
      </c>
      <c r="L33" s="82">
        <v>6372194207</v>
      </c>
      <c r="M33" s="82">
        <v>6361564249</v>
      </c>
      <c r="N33" s="82">
        <v>6451252753</v>
      </c>
      <c r="O33" s="82">
        <v>6803318709</v>
      </c>
      <c r="P33" s="82">
        <v>6906230167</v>
      </c>
      <c r="Q33" s="82">
        <v>7243964188</v>
      </c>
      <c r="R33" s="82">
        <v>7244212845</v>
      </c>
      <c r="S33" s="82">
        <v>7895087972</v>
      </c>
      <c r="T33" s="82">
        <v>8016595880</v>
      </c>
      <c r="U33" s="82">
        <v>7909455939</v>
      </c>
      <c r="V33" s="82">
        <v>8238277460</v>
      </c>
      <c r="W33" s="82">
        <v>9100232933</v>
      </c>
      <c r="X33" s="82">
        <v>9593662429</v>
      </c>
      <c r="Y33" s="82">
        <v>9686745716</v>
      </c>
      <c r="Z33" s="82">
        <v>9713756743</v>
      </c>
      <c r="AA33" s="82">
        <v>10834974890</v>
      </c>
      <c r="AB33" s="82">
        <v>11178080257</v>
      </c>
      <c r="AC33" s="82">
        <v>11480705875</v>
      </c>
      <c r="AD33" s="82">
        <v>11290207433</v>
      </c>
      <c r="AE33" s="82">
        <v>10829688738</v>
      </c>
      <c r="AF33" s="82">
        <v>11881537123</v>
      </c>
      <c r="AG33" s="82">
        <v>14372677951</v>
      </c>
      <c r="AH33" s="67">
        <v>16332619579</v>
      </c>
      <c r="AI33" s="82">
        <v>16646232943</v>
      </c>
      <c r="AJ33" s="82">
        <v>17072923341</v>
      </c>
      <c r="AK33" s="82">
        <v>17684994500</v>
      </c>
      <c r="AL33" s="82">
        <v>17891010188</v>
      </c>
      <c r="AM33" s="82">
        <v>17168571796</v>
      </c>
      <c r="AN33" s="82">
        <v>17341227895</v>
      </c>
      <c r="AO33" s="82">
        <v>17641828139</v>
      </c>
      <c r="AP33" s="82">
        <v>17095382493</v>
      </c>
      <c r="AQ33" s="82">
        <v>16730932626</v>
      </c>
      <c r="AR33" s="82">
        <v>17182965654</v>
      </c>
      <c r="AS33" s="82">
        <v>17018180573</v>
      </c>
      <c r="AT33" s="82">
        <v>17430060496</v>
      </c>
      <c r="AU33" s="82">
        <v>17024023308</v>
      </c>
      <c r="AV33" s="82">
        <v>17080933487</v>
      </c>
      <c r="AW33" s="82">
        <v>17397339675</v>
      </c>
      <c r="AX33" s="82">
        <v>18325007340</v>
      </c>
      <c r="AY33" s="82">
        <v>19504673703</v>
      </c>
      <c r="AZ33" s="82">
        <v>19590301443</v>
      </c>
      <c r="BA33" s="82">
        <v>20964293081</v>
      </c>
      <c r="BB33" s="82">
        <v>21837697963.744232</v>
      </c>
      <c r="BC33" s="82">
        <v>23090972905</v>
      </c>
      <c r="BD33" s="82">
        <v>24906434296.489952</v>
      </c>
      <c r="BE33" s="82">
        <v>25311702451.557537</v>
      </c>
      <c r="BF33" s="82">
        <v>26305569471.996754</v>
      </c>
      <c r="BG33" s="82">
        <v>25970495916.690456</v>
      </c>
      <c r="BH33" s="82">
        <v>26693196448.01115</v>
      </c>
      <c r="BI33" s="82">
        <v>29964694296.58797</v>
      </c>
      <c r="BJ33" s="82">
        <v>32296074307.515835</v>
      </c>
    </row>
    <row r="34" spans="1:62" ht="11.25">
      <c r="A34" s="15" t="s">
        <v>128</v>
      </c>
      <c r="B34" s="10" t="s">
        <v>129</v>
      </c>
      <c r="C34" s="67">
        <v>4125572230</v>
      </c>
      <c r="D34" s="67">
        <v>4361413293</v>
      </c>
      <c r="E34" s="67">
        <v>4962402142</v>
      </c>
      <c r="F34" s="67">
        <v>4588557181</v>
      </c>
      <c r="G34" s="67">
        <v>4617302389</v>
      </c>
      <c r="H34" s="67">
        <v>4700952000</v>
      </c>
      <c r="I34" s="67">
        <v>5425519411</v>
      </c>
      <c r="J34" s="67">
        <v>5416951616</v>
      </c>
      <c r="K34" s="67">
        <v>5877239130</v>
      </c>
      <c r="L34" s="67">
        <v>6048943002</v>
      </c>
      <c r="M34" s="67">
        <v>6037840082</v>
      </c>
      <c r="N34" s="67">
        <v>6158889037</v>
      </c>
      <c r="O34" s="67">
        <v>6529873699</v>
      </c>
      <c r="P34" s="67">
        <v>6679143062</v>
      </c>
      <c r="Q34" s="67">
        <v>7070286103</v>
      </c>
      <c r="R34" s="67">
        <v>7060867043</v>
      </c>
      <c r="S34" s="67">
        <v>7703074071</v>
      </c>
      <c r="T34" s="67">
        <v>7789233317</v>
      </c>
      <c r="U34" s="67">
        <v>7612737156</v>
      </c>
      <c r="V34" s="67">
        <v>7991279611</v>
      </c>
      <c r="W34" s="67">
        <v>8834346326</v>
      </c>
      <c r="X34" s="67">
        <v>9228021451</v>
      </c>
      <c r="Y34" s="67">
        <v>9290111638</v>
      </c>
      <c r="Z34" s="67">
        <v>9294174640</v>
      </c>
      <c r="AA34" s="67">
        <v>10445253932</v>
      </c>
      <c r="AB34" s="67">
        <v>10744631764</v>
      </c>
      <c r="AC34" s="67">
        <v>10968439551</v>
      </c>
      <c r="AD34" s="67">
        <v>10827474123</v>
      </c>
      <c r="AE34" s="67">
        <v>10433012402</v>
      </c>
      <c r="AF34" s="67">
        <v>11397511487</v>
      </c>
      <c r="AG34" s="67">
        <v>13886291062</v>
      </c>
      <c r="AH34" s="82">
        <v>15605095923</v>
      </c>
      <c r="AI34" s="67">
        <v>15985088073</v>
      </c>
      <c r="AJ34" s="67">
        <v>16355773781</v>
      </c>
      <c r="AK34" s="67">
        <v>17039808261</v>
      </c>
      <c r="AL34" s="67">
        <v>17268611440</v>
      </c>
      <c r="AM34" s="67">
        <v>16621664464</v>
      </c>
      <c r="AN34" s="67">
        <v>16816907437</v>
      </c>
      <c r="AO34" s="67">
        <v>17309995415</v>
      </c>
      <c r="AP34" s="67">
        <v>16680483307</v>
      </c>
      <c r="AQ34" s="67">
        <v>16443825907</v>
      </c>
      <c r="AR34" s="67">
        <v>16874896168</v>
      </c>
      <c r="AS34" s="67">
        <v>16639449708</v>
      </c>
      <c r="AT34" s="67">
        <v>17042952703</v>
      </c>
      <c r="AU34" s="67">
        <v>16657645469</v>
      </c>
      <c r="AV34" s="67">
        <v>16645661476</v>
      </c>
      <c r="AW34" s="67">
        <v>16982106487</v>
      </c>
      <c r="AX34" s="67">
        <v>17977019632</v>
      </c>
      <c r="AY34" s="67">
        <v>19163513963</v>
      </c>
      <c r="AZ34" s="67">
        <v>19297721683</v>
      </c>
      <c r="BA34" s="67">
        <v>20639575286</v>
      </c>
      <c r="BB34" s="67">
        <v>21559239385.20526</v>
      </c>
      <c r="BC34" s="67">
        <v>22823800458</v>
      </c>
      <c r="BD34" s="67">
        <v>24511218147.246853</v>
      </c>
      <c r="BE34" s="67">
        <v>25080942847.028614</v>
      </c>
      <c r="BF34" s="67">
        <v>26014844565.68838</v>
      </c>
      <c r="BG34" s="67">
        <v>25699471615.924538</v>
      </c>
      <c r="BH34" s="67">
        <v>26439156058.63485</v>
      </c>
      <c r="BI34" s="67">
        <v>29414448800.854553</v>
      </c>
      <c r="BJ34" s="67">
        <v>31598499944.348946</v>
      </c>
    </row>
    <row r="35" spans="1:62" ht="11.25">
      <c r="A35" s="15" t="s">
        <v>130</v>
      </c>
      <c r="B35" s="10" t="s">
        <v>131</v>
      </c>
      <c r="C35" s="82">
        <v>358697356</v>
      </c>
      <c r="D35" s="82">
        <v>361326051</v>
      </c>
      <c r="E35" s="82">
        <v>254601760</v>
      </c>
      <c r="F35" s="82">
        <v>303578067</v>
      </c>
      <c r="G35" s="82">
        <v>114752435</v>
      </c>
      <c r="H35" s="82">
        <v>137607769</v>
      </c>
      <c r="I35" s="82">
        <v>123173195</v>
      </c>
      <c r="J35" s="82">
        <v>235724921</v>
      </c>
      <c r="K35" s="82">
        <v>294297701</v>
      </c>
      <c r="L35" s="82">
        <v>226744032</v>
      </c>
      <c r="M35" s="82">
        <v>244872185</v>
      </c>
      <c r="N35" s="82">
        <v>213952503</v>
      </c>
      <c r="O35" s="82">
        <v>196122767</v>
      </c>
      <c r="P35" s="82">
        <v>166738195</v>
      </c>
      <c r="Q35" s="82">
        <v>108653686</v>
      </c>
      <c r="R35" s="82">
        <v>104806187</v>
      </c>
      <c r="S35" s="82">
        <v>130042704</v>
      </c>
      <c r="T35" s="82">
        <v>155982829</v>
      </c>
      <c r="U35" s="82">
        <v>187245233</v>
      </c>
      <c r="V35" s="82">
        <v>162824569</v>
      </c>
      <c r="W35" s="82">
        <v>188641296</v>
      </c>
      <c r="X35" s="82">
        <v>256084540</v>
      </c>
      <c r="Y35" s="82">
        <v>262826269</v>
      </c>
      <c r="Z35" s="82">
        <v>282390370</v>
      </c>
      <c r="AA35" s="82">
        <v>276331779</v>
      </c>
      <c r="AB35" s="82">
        <v>318390227</v>
      </c>
      <c r="AC35" s="82">
        <v>291433821</v>
      </c>
      <c r="AD35" s="82">
        <v>384777489</v>
      </c>
      <c r="AE35" s="82">
        <v>324716550</v>
      </c>
      <c r="AF35" s="82">
        <v>445884146</v>
      </c>
      <c r="AG35" s="82">
        <v>334308752</v>
      </c>
      <c r="AH35" s="67">
        <v>502083534</v>
      </c>
      <c r="AI35" s="82">
        <v>483900154</v>
      </c>
      <c r="AJ35" s="82">
        <v>505087941</v>
      </c>
      <c r="AK35" s="82">
        <v>440474652</v>
      </c>
      <c r="AL35" s="82">
        <v>393546483</v>
      </c>
      <c r="AM35" s="82">
        <v>370800931</v>
      </c>
      <c r="AN35" s="82">
        <v>364273201</v>
      </c>
      <c r="AO35" s="82">
        <v>298620778</v>
      </c>
      <c r="AP35" s="82">
        <v>302125242</v>
      </c>
      <c r="AQ35" s="82">
        <v>285259664</v>
      </c>
      <c r="AR35" s="82">
        <v>305254343</v>
      </c>
      <c r="AS35" s="82">
        <v>242258623</v>
      </c>
      <c r="AT35" s="82">
        <v>254627026</v>
      </c>
      <c r="AU35" s="82">
        <v>206380915</v>
      </c>
      <c r="AV35" s="82">
        <v>284600273</v>
      </c>
      <c r="AW35" s="82">
        <v>259372098</v>
      </c>
      <c r="AX35" s="82">
        <v>223385504</v>
      </c>
      <c r="AY35" s="82">
        <v>234223266</v>
      </c>
      <c r="AZ35" s="82">
        <v>251291539</v>
      </c>
      <c r="BA35" s="82">
        <v>251500998</v>
      </c>
      <c r="BB35" s="82">
        <v>226732579</v>
      </c>
      <c r="BC35" s="82">
        <v>263808533</v>
      </c>
      <c r="BD35" s="82">
        <v>268654404.60656</v>
      </c>
      <c r="BE35" s="82">
        <v>210656168.54872</v>
      </c>
      <c r="BF35" s="82">
        <v>209586453.41754</v>
      </c>
      <c r="BG35" s="82">
        <v>220715788.62124</v>
      </c>
      <c r="BH35" s="82">
        <v>239808808.70921</v>
      </c>
      <c r="BI35" s="82">
        <v>545698681.47056</v>
      </c>
      <c r="BJ35" s="82">
        <v>599405052.44024</v>
      </c>
    </row>
    <row r="36" spans="1:62" ht="11.25">
      <c r="A36" s="15" t="s">
        <v>132</v>
      </c>
      <c r="B36" s="10" t="s">
        <v>133</v>
      </c>
      <c r="C36" s="67">
        <v>173893532</v>
      </c>
      <c r="D36" s="67">
        <v>184555767</v>
      </c>
      <c r="E36" s="67">
        <v>131369121</v>
      </c>
      <c r="F36" s="67">
        <v>104382703</v>
      </c>
      <c r="G36" s="67">
        <v>86612865</v>
      </c>
      <c r="H36" s="67">
        <v>90424059</v>
      </c>
      <c r="I36" s="67">
        <v>87204443</v>
      </c>
      <c r="J36" s="67">
        <v>156883656</v>
      </c>
      <c r="K36" s="67">
        <v>185211566</v>
      </c>
      <c r="L36" s="67">
        <v>169047470</v>
      </c>
      <c r="M36" s="67">
        <v>182167671</v>
      </c>
      <c r="N36" s="67">
        <v>85676072</v>
      </c>
      <c r="O36" s="67">
        <v>27784598</v>
      </c>
      <c r="P36" s="67">
        <v>36057071</v>
      </c>
      <c r="Q36" s="67">
        <v>40853032</v>
      </c>
      <c r="R36" s="67">
        <v>39079745</v>
      </c>
      <c r="S36" s="67">
        <v>53049530</v>
      </c>
      <c r="T36" s="67">
        <v>62416268</v>
      </c>
      <c r="U36" s="67">
        <v>102579770</v>
      </c>
      <c r="V36" s="67">
        <v>100925908</v>
      </c>
      <c r="W36" s="67">
        <v>107938463</v>
      </c>
      <c r="X36" s="67">
        <v>134557645</v>
      </c>
      <c r="Y36" s="67">
        <v>134607272</v>
      </c>
      <c r="Z36" s="67">
        <v>147647556</v>
      </c>
      <c r="AA36" s="67">
        <v>134173718</v>
      </c>
      <c r="AB36" s="67">
        <v>160335865</v>
      </c>
      <c r="AC36" s="67">
        <v>143573510</v>
      </c>
      <c r="AD36" s="67">
        <v>239226218</v>
      </c>
      <c r="AE36" s="67">
        <v>187668583</v>
      </c>
      <c r="AF36" s="67">
        <v>306800768</v>
      </c>
      <c r="AG36" s="67">
        <v>295738950</v>
      </c>
      <c r="AH36" s="67">
        <v>442356241</v>
      </c>
      <c r="AI36" s="67">
        <v>416098858</v>
      </c>
      <c r="AJ36" s="67">
        <v>415500883</v>
      </c>
      <c r="AK36" s="67">
        <v>390314397</v>
      </c>
      <c r="AL36" s="67">
        <v>336455055</v>
      </c>
      <c r="AM36" s="67">
        <v>300744196</v>
      </c>
      <c r="AN36" s="67">
        <v>301984879</v>
      </c>
      <c r="AO36" s="67">
        <v>231769616</v>
      </c>
      <c r="AP36" s="67">
        <v>241807589</v>
      </c>
      <c r="AQ36" s="67">
        <v>235677786</v>
      </c>
      <c r="AR36" s="67">
        <v>237890411</v>
      </c>
      <c r="AS36" s="67">
        <v>147423579</v>
      </c>
      <c r="AT36" s="67">
        <v>124030419</v>
      </c>
      <c r="AU36" s="67">
        <v>118767033</v>
      </c>
      <c r="AV36" s="67">
        <v>122101685</v>
      </c>
      <c r="AW36" s="67">
        <v>140881148</v>
      </c>
      <c r="AX36" s="67">
        <v>94789199</v>
      </c>
      <c r="AY36" s="67">
        <v>98058046</v>
      </c>
      <c r="AZ36" s="67">
        <v>108775967</v>
      </c>
      <c r="BA36" s="67">
        <v>107018890</v>
      </c>
      <c r="BB36" s="67">
        <v>75829515</v>
      </c>
      <c r="BC36" s="67">
        <v>67548451</v>
      </c>
      <c r="BD36" s="67">
        <v>67590364.60655999</v>
      </c>
      <c r="BE36" s="67">
        <v>70965166.88669</v>
      </c>
      <c r="BF36" s="67">
        <v>88830284.11882998</v>
      </c>
      <c r="BG36" s="67">
        <v>35394299.92814</v>
      </c>
      <c r="BH36" s="67">
        <v>46492929.19179</v>
      </c>
      <c r="BI36" s="67">
        <v>192124891.23652998</v>
      </c>
      <c r="BJ36" s="67">
        <v>227500606.69709</v>
      </c>
    </row>
    <row r="37" spans="1:62" ht="11.25">
      <c r="A37" s="15" t="s">
        <v>134</v>
      </c>
      <c r="B37" s="10" t="s">
        <v>135</v>
      </c>
      <c r="C37" s="67">
        <v>184803824</v>
      </c>
      <c r="D37" s="67">
        <v>176770284</v>
      </c>
      <c r="E37" s="67">
        <v>123232639</v>
      </c>
      <c r="F37" s="67">
        <v>199195364</v>
      </c>
      <c r="G37" s="67">
        <v>28139570</v>
      </c>
      <c r="H37" s="67">
        <v>47183710</v>
      </c>
      <c r="I37" s="67">
        <v>35968752</v>
      </c>
      <c r="J37" s="67">
        <v>78841265</v>
      </c>
      <c r="K37" s="67">
        <v>109086135</v>
      </c>
      <c r="L37" s="67">
        <v>57696562</v>
      </c>
      <c r="M37" s="67">
        <v>62704514</v>
      </c>
      <c r="N37" s="67">
        <v>128276431</v>
      </c>
      <c r="O37" s="67">
        <v>168338169</v>
      </c>
      <c r="P37" s="67">
        <v>130681124</v>
      </c>
      <c r="Q37" s="67">
        <v>67800654</v>
      </c>
      <c r="R37" s="67">
        <v>65726442</v>
      </c>
      <c r="S37" s="67">
        <v>76993174</v>
      </c>
      <c r="T37" s="67">
        <v>93566561</v>
      </c>
      <c r="U37" s="67">
        <v>84665463</v>
      </c>
      <c r="V37" s="67">
        <v>61898661</v>
      </c>
      <c r="W37" s="67">
        <v>80702833</v>
      </c>
      <c r="X37" s="67">
        <v>121526895</v>
      </c>
      <c r="Y37" s="67">
        <v>128218997</v>
      </c>
      <c r="Z37" s="67">
        <v>134742814</v>
      </c>
      <c r="AA37" s="67">
        <v>142158061</v>
      </c>
      <c r="AB37" s="67">
        <v>158054362</v>
      </c>
      <c r="AC37" s="67">
        <v>147860311</v>
      </c>
      <c r="AD37" s="67">
        <v>145551271</v>
      </c>
      <c r="AE37" s="67">
        <v>137047967</v>
      </c>
      <c r="AF37" s="67">
        <v>139083378</v>
      </c>
      <c r="AG37" s="67">
        <v>38569802</v>
      </c>
      <c r="AH37" s="67">
        <v>59727293</v>
      </c>
      <c r="AI37" s="67">
        <v>67801296</v>
      </c>
      <c r="AJ37" s="67">
        <v>89587058</v>
      </c>
      <c r="AK37" s="67">
        <v>50160255</v>
      </c>
      <c r="AL37" s="67">
        <v>57091428</v>
      </c>
      <c r="AM37" s="67">
        <v>70056735</v>
      </c>
      <c r="AN37" s="67">
        <v>62288322</v>
      </c>
      <c r="AO37" s="67">
        <v>66851162</v>
      </c>
      <c r="AP37" s="67">
        <v>60317653</v>
      </c>
      <c r="AQ37" s="67">
        <v>49581878</v>
      </c>
      <c r="AR37" s="67">
        <v>67363932</v>
      </c>
      <c r="AS37" s="67">
        <v>94835044</v>
      </c>
      <c r="AT37" s="67">
        <v>130596607</v>
      </c>
      <c r="AU37" s="67">
        <v>87613882</v>
      </c>
      <c r="AV37" s="67">
        <v>162498588</v>
      </c>
      <c r="AW37" s="67">
        <v>118490950</v>
      </c>
      <c r="AX37" s="67">
        <v>128596305</v>
      </c>
      <c r="AY37" s="67">
        <v>136165220</v>
      </c>
      <c r="AZ37" s="67">
        <v>142515572</v>
      </c>
      <c r="BA37" s="67">
        <v>144482108</v>
      </c>
      <c r="BB37" s="67">
        <v>150903063.77207002</v>
      </c>
      <c r="BC37" s="67">
        <v>196260082</v>
      </c>
      <c r="BD37" s="67">
        <v>201064040.33308002</v>
      </c>
      <c r="BE37" s="67">
        <v>139691001.66203004</v>
      </c>
      <c r="BF37" s="67">
        <v>120756169.29870999</v>
      </c>
      <c r="BG37" s="67">
        <v>185321488.6931</v>
      </c>
      <c r="BH37" s="67">
        <v>193315879.51742005</v>
      </c>
      <c r="BI37" s="67">
        <v>353573790.23402995</v>
      </c>
      <c r="BJ37" s="67">
        <v>371904445.74315</v>
      </c>
    </row>
    <row r="38" spans="1:62" ht="11.25">
      <c r="A38" s="15" t="s">
        <v>136</v>
      </c>
      <c r="B38" s="10" t="s">
        <v>137</v>
      </c>
      <c r="C38" s="67">
        <v>2448227136</v>
      </c>
      <c r="D38" s="67">
        <v>2537672863</v>
      </c>
      <c r="E38" s="67">
        <v>2359076405</v>
      </c>
      <c r="F38" s="67">
        <v>2311544073</v>
      </c>
      <c r="G38" s="67">
        <v>1912283173</v>
      </c>
      <c r="H38" s="67">
        <v>1654716336</v>
      </c>
      <c r="I38" s="67">
        <v>1437658614</v>
      </c>
      <c r="J38" s="67">
        <v>1059981288</v>
      </c>
      <c r="K38" s="67">
        <v>88747702</v>
      </c>
      <c r="L38" s="67">
        <v>96507173</v>
      </c>
      <c r="M38" s="67">
        <v>78851982</v>
      </c>
      <c r="N38" s="67">
        <v>78411213</v>
      </c>
      <c r="O38" s="67">
        <v>77322243</v>
      </c>
      <c r="P38" s="67">
        <v>60348910</v>
      </c>
      <c r="Q38" s="67">
        <v>65024399</v>
      </c>
      <c r="R38" s="67">
        <v>78539615</v>
      </c>
      <c r="S38" s="67">
        <v>61971197</v>
      </c>
      <c r="T38" s="67">
        <v>71379734</v>
      </c>
      <c r="U38" s="67">
        <v>109473550</v>
      </c>
      <c r="V38" s="67">
        <v>84173280</v>
      </c>
      <c r="W38" s="67">
        <v>77245311</v>
      </c>
      <c r="X38" s="67">
        <v>109556438</v>
      </c>
      <c r="Y38" s="67">
        <v>133807809</v>
      </c>
      <c r="Z38" s="67">
        <v>137191733</v>
      </c>
      <c r="AA38" s="67">
        <v>113389179</v>
      </c>
      <c r="AB38" s="67">
        <v>115058266</v>
      </c>
      <c r="AC38" s="67">
        <v>220832503</v>
      </c>
      <c r="AD38" s="67">
        <v>77955821</v>
      </c>
      <c r="AE38" s="67">
        <v>71959786</v>
      </c>
      <c r="AF38" s="67">
        <v>38141490</v>
      </c>
      <c r="AG38" s="67">
        <v>152078137</v>
      </c>
      <c r="AH38" s="103">
        <v>225440122</v>
      </c>
      <c r="AI38" s="67">
        <v>177244716</v>
      </c>
      <c r="AJ38" s="67">
        <v>212061619</v>
      </c>
      <c r="AK38" s="67">
        <v>204711587</v>
      </c>
      <c r="AL38" s="67">
        <v>228852265</v>
      </c>
      <c r="AM38" s="67">
        <v>176106401</v>
      </c>
      <c r="AN38" s="67">
        <v>160047257</v>
      </c>
      <c r="AO38" s="67">
        <v>33211946</v>
      </c>
      <c r="AP38" s="67">
        <v>112773944</v>
      </c>
      <c r="AQ38" s="67">
        <v>1847055</v>
      </c>
      <c r="AR38" s="67">
        <v>2815143</v>
      </c>
      <c r="AS38" s="67">
        <v>136472242</v>
      </c>
      <c r="AT38" s="67">
        <v>132480767</v>
      </c>
      <c r="AU38" s="67">
        <v>159996924</v>
      </c>
      <c r="AV38" s="67">
        <v>150671738</v>
      </c>
      <c r="AW38" s="67">
        <v>155861090</v>
      </c>
      <c r="AX38" s="67">
        <v>124602204</v>
      </c>
      <c r="AY38" s="67">
        <v>106936474</v>
      </c>
      <c r="AZ38" s="67">
        <v>41288221</v>
      </c>
      <c r="BA38" s="67">
        <v>73216797</v>
      </c>
      <c r="BB38" s="67">
        <v>51725999.53896997</v>
      </c>
      <c r="BC38" s="67">
        <v>3363914</v>
      </c>
      <c r="BD38" s="67">
        <v>126561744.63654</v>
      </c>
      <c r="BE38" s="67">
        <v>20103435.980200015</v>
      </c>
      <c r="BF38" s="67">
        <v>81138452.89083003</v>
      </c>
      <c r="BG38" s="67">
        <v>50308512.14467999</v>
      </c>
      <c r="BH38" s="67">
        <v>14231580.667089961</v>
      </c>
      <c r="BI38" s="67">
        <v>4546814.26286002</v>
      </c>
      <c r="BJ38" s="67">
        <v>98169310.72665001</v>
      </c>
    </row>
    <row r="39" spans="1:62" ht="11.25">
      <c r="A39" s="15" t="s">
        <v>138</v>
      </c>
      <c r="B39" s="10" t="s">
        <v>139</v>
      </c>
      <c r="C39" s="72">
        <v>1858599176</v>
      </c>
      <c r="D39" s="72">
        <v>1781535801</v>
      </c>
      <c r="E39" s="72">
        <v>1646068212</v>
      </c>
      <c r="F39" s="72">
        <v>1526353920</v>
      </c>
      <c r="G39" s="72">
        <v>1140945155</v>
      </c>
      <c r="H39" s="72">
        <v>972483367</v>
      </c>
      <c r="I39" s="72">
        <v>926897305</v>
      </c>
      <c r="J39" s="72">
        <v>813679435</v>
      </c>
      <c r="K39" s="72">
        <v>613840050</v>
      </c>
      <c r="L39" s="72">
        <v>588628323</v>
      </c>
      <c r="M39" s="72">
        <v>478951405</v>
      </c>
      <c r="N39" s="72">
        <v>457957369</v>
      </c>
      <c r="O39" s="72">
        <v>436620069</v>
      </c>
      <c r="P39" s="72">
        <v>414485201</v>
      </c>
      <c r="Q39" s="72">
        <v>393764205</v>
      </c>
      <c r="R39" s="72">
        <v>353232367</v>
      </c>
      <c r="S39" s="72">
        <v>327800307</v>
      </c>
      <c r="T39" s="72">
        <v>303651110</v>
      </c>
      <c r="U39" s="72">
        <v>275490270</v>
      </c>
      <c r="V39" s="72">
        <v>253008391</v>
      </c>
      <c r="W39" s="72">
        <v>204414941</v>
      </c>
      <c r="X39" s="72">
        <v>193959533</v>
      </c>
      <c r="Y39" s="72">
        <v>180280009</v>
      </c>
      <c r="Z39" s="72">
        <v>209430953</v>
      </c>
      <c r="AA39" s="72">
        <v>467340969</v>
      </c>
      <c r="AB39" s="72">
        <v>614357125</v>
      </c>
      <c r="AC39" s="72">
        <v>471471988</v>
      </c>
      <c r="AD39" s="72">
        <v>568060087</v>
      </c>
      <c r="AE39" s="72">
        <v>615160705</v>
      </c>
      <c r="AF39" s="72">
        <v>658724821</v>
      </c>
      <c r="AG39" s="72">
        <v>665645668</v>
      </c>
      <c r="AH39" s="78">
        <v>838798410</v>
      </c>
      <c r="AI39" s="72">
        <v>722809687</v>
      </c>
      <c r="AJ39" s="72">
        <v>714841106</v>
      </c>
      <c r="AK39" s="72">
        <v>744740577</v>
      </c>
      <c r="AL39" s="72">
        <v>981442393</v>
      </c>
      <c r="AM39" s="72">
        <v>1306072345</v>
      </c>
      <c r="AN39" s="72">
        <v>1488736248</v>
      </c>
      <c r="AO39" s="72">
        <v>896126850</v>
      </c>
      <c r="AP39" s="72">
        <v>630235042</v>
      </c>
      <c r="AQ39" s="72">
        <v>660740070</v>
      </c>
      <c r="AR39" s="103">
        <v>684270201</v>
      </c>
      <c r="AS39" s="103">
        <v>862877067</v>
      </c>
      <c r="AT39" s="103">
        <v>882466635</v>
      </c>
      <c r="AU39" s="103">
        <v>584174307</v>
      </c>
      <c r="AV39" s="103">
        <v>596616916</v>
      </c>
      <c r="AW39" s="103">
        <v>589009839</v>
      </c>
      <c r="AX39" s="103">
        <v>679978941</v>
      </c>
      <c r="AY39" s="103">
        <v>691433687</v>
      </c>
      <c r="AZ39" s="103">
        <v>713444315</v>
      </c>
      <c r="BA39" s="103">
        <v>682758050</v>
      </c>
      <c r="BB39" s="103">
        <v>599835999</v>
      </c>
      <c r="BC39" s="103">
        <v>590509248</v>
      </c>
      <c r="BD39" s="103">
        <v>633986970</v>
      </c>
      <c r="BE39" s="103">
        <v>662506042</v>
      </c>
      <c r="BF39" s="103">
        <v>595553100.19376</v>
      </c>
      <c r="BG39" s="103">
        <v>1503574162</v>
      </c>
      <c r="BH39" s="103">
        <v>1953365717</v>
      </c>
      <c r="BI39" s="103">
        <v>787264349</v>
      </c>
      <c r="BJ39" s="103">
        <v>814002348</v>
      </c>
    </row>
    <row r="40" spans="1:62" ht="11.25">
      <c r="A40" s="15" t="s">
        <v>140</v>
      </c>
      <c r="B40" s="10" t="s">
        <v>141</v>
      </c>
      <c r="C40" s="78">
        <v>441637900</v>
      </c>
      <c r="D40" s="78">
        <v>435239363</v>
      </c>
      <c r="E40" s="78">
        <v>437132101</v>
      </c>
      <c r="F40" s="78">
        <v>365598811</v>
      </c>
      <c r="G40" s="78">
        <v>453286620</v>
      </c>
      <c r="H40" s="78">
        <v>626404397</v>
      </c>
      <c r="I40" s="78">
        <v>637686810</v>
      </c>
      <c r="J40" s="78">
        <v>622735824</v>
      </c>
      <c r="K40" s="78">
        <v>1156577049</v>
      </c>
      <c r="L40" s="78">
        <v>1095234737</v>
      </c>
      <c r="M40" s="78">
        <v>1122208890</v>
      </c>
      <c r="N40" s="78">
        <v>1085821215</v>
      </c>
      <c r="O40" s="78">
        <v>1078822502</v>
      </c>
      <c r="P40" s="78">
        <v>1145261564</v>
      </c>
      <c r="Q40" s="78">
        <v>1121350561</v>
      </c>
      <c r="R40" s="78">
        <v>1053864984</v>
      </c>
      <c r="S40" s="78">
        <v>1009018779</v>
      </c>
      <c r="T40" s="78">
        <v>939812669</v>
      </c>
      <c r="U40" s="78">
        <v>946557989</v>
      </c>
      <c r="V40" s="78">
        <v>932446403</v>
      </c>
      <c r="W40" s="78">
        <v>950241416</v>
      </c>
      <c r="X40" s="78">
        <v>892267022</v>
      </c>
      <c r="Y40" s="78">
        <v>919416653</v>
      </c>
      <c r="Z40" s="78">
        <v>910300144</v>
      </c>
      <c r="AA40" s="78">
        <v>949793175</v>
      </c>
      <c r="AB40" s="78">
        <v>912852637</v>
      </c>
      <c r="AC40" s="78">
        <v>918391828</v>
      </c>
      <c r="AD40" s="78">
        <v>1215103598</v>
      </c>
      <c r="AE40" s="78">
        <v>1319093304</v>
      </c>
      <c r="AF40" s="78">
        <v>1510927103</v>
      </c>
      <c r="AG40" s="78">
        <v>1972717296</v>
      </c>
      <c r="AH40" s="103">
        <v>2100933231</v>
      </c>
      <c r="AI40" s="78">
        <v>2116991467</v>
      </c>
      <c r="AJ40" s="78">
        <v>1974815683</v>
      </c>
      <c r="AK40" s="78">
        <v>1937569717</v>
      </c>
      <c r="AL40" s="78">
        <v>1778127860</v>
      </c>
      <c r="AM40" s="78">
        <v>1572697780</v>
      </c>
      <c r="AN40" s="78">
        <v>1408008808</v>
      </c>
      <c r="AO40" s="78">
        <v>1365702903</v>
      </c>
      <c r="AP40" s="78">
        <v>1321077679</v>
      </c>
      <c r="AQ40" s="78">
        <v>1311202839</v>
      </c>
      <c r="AR40" s="78">
        <v>1227957426</v>
      </c>
      <c r="AS40" s="78">
        <v>1431142442</v>
      </c>
      <c r="AT40" s="78">
        <v>1665143367</v>
      </c>
      <c r="AU40" s="78">
        <v>1769627820</v>
      </c>
      <c r="AV40" s="78">
        <v>1819899365</v>
      </c>
      <c r="AW40" s="78">
        <v>1877712676</v>
      </c>
      <c r="AX40" s="78">
        <v>1798064188</v>
      </c>
      <c r="AY40" s="78">
        <v>1899275686</v>
      </c>
      <c r="AZ40" s="78">
        <v>1832516499</v>
      </c>
      <c r="BA40" s="78">
        <v>1874719053</v>
      </c>
      <c r="BB40" s="78">
        <v>1758131553</v>
      </c>
      <c r="BC40" s="78">
        <v>1466482285</v>
      </c>
      <c r="BD40" s="78">
        <v>1580451249</v>
      </c>
      <c r="BE40" s="78">
        <v>1601125538</v>
      </c>
      <c r="BF40" s="78">
        <v>1612787415</v>
      </c>
      <c r="BG40" s="78">
        <v>1522386110</v>
      </c>
      <c r="BH40" s="78">
        <v>1567845782</v>
      </c>
      <c r="BI40" s="78">
        <v>1576045719</v>
      </c>
      <c r="BJ40" s="78">
        <v>1603973220</v>
      </c>
    </row>
    <row r="41" spans="1:62" ht="11.25">
      <c r="A41" s="15" t="s">
        <v>142</v>
      </c>
      <c r="B41" s="10" t="s">
        <v>143</v>
      </c>
      <c r="C41" s="72">
        <v>1083398043</v>
      </c>
      <c r="D41" s="72">
        <v>1084569437</v>
      </c>
      <c r="E41" s="72">
        <v>1195822569</v>
      </c>
      <c r="F41" s="72">
        <v>1197303015</v>
      </c>
      <c r="G41" s="72">
        <v>833314673</v>
      </c>
      <c r="H41" s="72">
        <v>875867482</v>
      </c>
      <c r="I41" s="72">
        <v>899969940</v>
      </c>
      <c r="J41" s="72">
        <v>900918679</v>
      </c>
      <c r="K41" s="72">
        <v>895946196</v>
      </c>
      <c r="L41" s="72">
        <v>849229841</v>
      </c>
      <c r="M41" s="72">
        <v>834225284</v>
      </c>
      <c r="N41" s="72">
        <v>842785916</v>
      </c>
      <c r="O41" s="72">
        <v>895143820</v>
      </c>
      <c r="P41" s="72">
        <v>964908397</v>
      </c>
      <c r="Q41" s="72">
        <v>938869176</v>
      </c>
      <c r="R41" s="72">
        <v>953311533</v>
      </c>
      <c r="S41" s="72">
        <v>993185275</v>
      </c>
      <c r="T41" s="72">
        <v>1098384423</v>
      </c>
      <c r="U41" s="72">
        <v>1119047438</v>
      </c>
      <c r="V41" s="72">
        <v>1070884119</v>
      </c>
      <c r="W41" s="72">
        <v>1011194538</v>
      </c>
      <c r="X41" s="72">
        <v>1035139056</v>
      </c>
      <c r="Y41" s="72">
        <v>1086345844</v>
      </c>
      <c r="Z41" s="72">
        <v>1174403967</v>
      </c>
      <c r="AA41" s="72">
        <v>1179673445</v>
      </c>
      <c r="AB41" s="72">
        <v>1175629937</v>
      </c>
      <c r="AC41" s="72">
        <v>1230400978</v>
      </c>
      <c r="AD41" s="72">
        <v>1272104073</v>
      </c>
      <c r="AE41" s="72">
        <v>1277632277</v>
      </c>
      <c r="AF41" s="72">
        <v>1134747097</v>
      </c>
      <c r="AG41" s="72">
        <v>1557694545</v>
      </c>
      <c r="AH41" s="104">
        <v>1713150279</v>
      </c>
      <c r="AI41" s="72">
        <v>1746210740</v>
      </c>
      <c r="AJ41" s="72">
        <v>1801069610</v>
      </c>
      <c r="AK41" s="72">
        <v>1813168537</v>
      </c>
      <c r="AL41" s="72">
        <v>1912341185</v>
      </c>
      <c r="AM41" s="72">
        <v>1913082825</v>
      </c>
      <c r="AN41" s="72">
        <v>1768962289</v>
      </c>
      <c r="AO41" s="72">
        <v>1565124065</v>
      </c>
      <c r="AP41" s="72">
        <v>1934670888</v>
      </c>
      <c r="AQ41" s="72">
        <v>1762063028</v>
      </c>
      <c r="AR41" s="103">
        <v>1898436185</v>
      </c>
      <c r="AS41" s="103">
        <v>1999589014</v>
      </c>
      <c r="AT41" s="103">
        <v>1854259738</v>
      </c>
      <c r="AU41" s="103">
        <v>1775037240</v>
      </c>
      <c r="AV41" s="103">
        <v>2154057575</v>
      </c>
      <c r="AW41" s="103">
        <v>2263323000</v>
      </c>
      <c r="AX41" s="103">
        <v>2063847476</v>
      </c>
      <c r="AY41" s="103">
        <v>2730069473</v>
      </c>
      <c r="AZ41" s="103">
        <v>2542108319</v>
      </c>
      <c r="BA41" s="103">
        <v>2590420850</v>
      </c>
      <c r="BB41" s="103">
        <v>2902515459.483696</v>
      </c>
      <c r="BC41" s="103">
        <v>3105982300</v>
      </c>
      <c r="BD41" s="103">
        <v>3393766627.1769714</v>
      </c>
      <c r="BE41" s="103">
        <v>3557219170.442459</v>
      </c>
      <c r="BF41" s="103">
        <v>4499949441.809487</v>
      </c>
      <c r="BG41" s="103">
        <v>4003917487.30954</v>
      </c>
      <c r="BH41" s="103">
        <v>4138834531.988846</v>
      </c>
      <c r="BI41" s="103">
        <v>4210779410.412033</v>
      </c>
      <c r="BJ41" s="103">
        <v>4532422968.484161</v>
      </c>
    </row>
    <row r="42" spans="1:62" ht="11.25">
      <c r="A42" s="15" t="s">
        <v>144</v>
      </c>
      <c r="B42" s="10" t="s">
        <v>145</v>
      </c>
      <c r="C42" s="75">
        <v>10316131841</v>
      </c>
      <c r="D42" s="75">
        <v>10561756808</v>
      </c>
      <c r="E42" s="75">
        <v>10855103189</v>
      </c>
      <c r="F42" s="75">
        <v>10292935067</v>
      </c>
      <c r="G42" s="75">
        <v>9071884445</v>
      </c>
      <c r="H42" s="75">
        <v>8968031351</v>
      </c>
      <c r="I42" s="75">
        <v>9450905275</v>
      </c>
      <c r="J42" s="75">
        <v>9049991763</v>
      </c>
      <c r="K42" s="75">
        <v>8926647828</v>
      </c>
      <c r="L42" s="75">
        <v>8905287108</v>
      </c>
      <c r="M42" s="75">
        <v>8796949828</v>
      </c>
      <c r="N42" s="75">
        <v>8837817253</v>
      </c>
      <c r="O42" s="75">
        <v>9213905100</v>
      </c>
      <c r="P42" s="75">
        <v>9430885329</v>
      </c>
      <c r="Q42" s="75">
        <v>9697948130</v>
      </c>
      <c r="R42" s="75">
        <v>9604621729</v>
      </c>
      <c r="S42" s="75">
        <v>10225092333</v>
      </c>
      <c r="T42" s="75">
        <v>10358444082</v>
      </c>
      <c r="U42" s="75">
        <v>10250551636</v>
      </c>
      <c r="V42" s="75">
        <v>10494616373</v>
      </c>
      <c r="W42" s="75">
        <v>11266083828</v>
      </c>
      <c r="X42" s="75">
        <v>11715028040</v>
      </c>
      <c r="Y42" s="75">
        <v>11872788222</v>
      </c>
      <c r="Z42" s="75">
        <v>12007891807</v>
      </c>
      <c r="AA42" s="75">
        <v>13431782479</v>
      </c>
      <c r="AB42" s="75">
        <v>13880919956</v>
      </c>
      <c r="AC42" s="75">
        <v>14100970669</v>
      </c>
      <c r="AD42" s="75">
        <v>14345475191</v>
      </c>
      <c r="AE42" s="75">
        <v>14041575024</v>
      </c>
      <c r="AF42" s="75">
        <v>15185936144</v>
      </c>
      <c r="AG42" s="75">
        <v>18568735460</v>
      </c>
      <c r="AH42" s="78">
        <v>20985501499</v>
      </c>
      <c r="AI42" s="75">
        <v>21232244837</v>
      </c>
      <c r="AJ42" s="75">
        <v>21563649740</v>
      </c>
      <c r="AK42" s="75">
        <v>22180473331</v>
      </c>
      <c r="AL42" s="75">
        <v>22562921626</v>
      </c>
      <c r="AM42" s="75">
        <v>21960424746</v>
      </c>
      <c r="AN42" s="75">
        <v>22006935240</v>
      </c>
      <c r="AO42" s="75">
        <v>21468781957</v>
      </c>
      <c r="AP42" s="75">
        <v>20981366102</v>
      </c>
      <c r="AQ42" s="75">
        <v>20464938563</v>
      </c>
      <c r="AR42" s="104">
        <v>20993629466</v>
      </c>
      <c r="AS42" s="104">
        <v>21311789096</v>
      </c>
      <c r="AT42" s="104">
        <v>21831930236</v>
      </c>
      <c r="AU42" s="104">
        <v>21152862675</v>
      </c>
      <c r="AV42" s="104">
        <v>21651507343</v>
      </c>
      <c r="AW42" s="104">
        <v>22127385190</v>
      </c>
      <c r="AX42" s="104">
        <v>22866897945</v>
      </c>
      <c r="AY42" s="104">
        <v>24825452549</v>
      </c>
      <c r="AZ42" s="104">
        <v>24678370576</v>
      </c>
      <c r="BA42" s="104">
        <v>26112191034</v>
      </c>
      <c r="BB42" s="104">
        <v>27098180975.22793</v>
      </c>
      <c r="BC42" s="104">
        <v>28253946738</v>
      </c>
      <c r="BD42" s="104">
        <v>30514639142.666924</v>
      </c>
      <c r="BE42" s="104">
        <v>31132553201.999996</v>
      </c>
      <c r="BF42" s="104">
        <v>33013859429</v>
      </c>
      <c r="BG42" s="104">
        <v>33000373675.999996</v>
      </c>
      <c r="BH42" s="104">
        <v>34353242478.999996</v>
      </c>
      <c r="BI42" s="104">
        <v>36538783775</v>
      </c>
      <c r="BJ42" s="104">
        <v>39246472844</v>
      </c>
    </row>
    <row r="43" spans="1:62" ht="11.25">
      <c r="A43" s="15" t="s">
        <v>146</v>
      </c>
      <c r="B43" s="10" t="s">
        <v>147</v>
      </c>
      <c r="C43" s="78">
        <v>35927078</v>
      </c>
      <c r="D43" s="78">
        <v>83646410</v>
      </c>
      <c r="E43" s="78">
        <v>125560331</v>
      </c>
      <c r="F43" s="78">
        <v>144053125</v>
      </c>
      <c r="G43" s="78">
        <v>211937667</v>
      </c>
      <c r="H43" s="78">
        <v>101846156</v>
      </c>
      <c r="I43" s="78">
        <v>92388390</v>
      </c>
      <c r="J43" s="78">
        <v>41520634</v>
      </c>
      <c r="K43" s="78">
        <v>50762808</v>
      </c>
      <c r="L43" s="78">
        <v>72406759</v>
      </c>
      <c r="M43" s="78">
        <v>47580403</v>
      </c>
      <c r="N43" s="78">
        <v>64772394</v>
      </c>
      <c r="O43" s="78">
        <v>47703467</v>
      </c>
      <c r="P43" s="78">
        <v>51127294</v>
      </c>
      <c r="Q43" s="78">
        <v>82301607</v>
      </c>
      <c r="R43" s="78">
        <v>52692424</v>
      </c>
      <c r="S43" s="78">
        <v>37756585</v>
      </c>
      <c r="T43" s="78">
        <v>47121909</v>
      </c>
      <c r="U43" s="78">
        <v>45627846</v>
      </c>
      <c r="V43" s="78">
        <v>71434267</v>
      </c>
      <c r="W43" s="78">
        <v>32333178</v>
      </c>
      <c r="X43" s="78">
        <v>46946653</v>
      </c>
      <c r="Y43" s="78">
        <v>16623106</v>
      </c>
      <c r="Z43" s="78">
        <v>96862016</v>
      </c>
      <c r="AA43" s="78">
        <v>51745831</v>
      </c>
      <c r="AB43" s="78">
        <v>95219791</v>
      </c>
      <c r="AC43" s="78">
        <v>71975521</v>
      </c>
      <c r="AD43" s="78">
        <v>145858967</v>
      </c>
      <c r="AE43" s="78">
        <v>165403509</v>
      </c>
      <c r="AF43" s="78">
        <v>115503529</v>
      </c>
      <c r="AG43" s="78">
        <v>90686078</v>
      </c>
      <c r="AH43" s="103">
        <v>304709099</v>
      </c>
      <c r="AI43" s="78">
        <v>135190444</v>
      </c>
      <c r="AJ43" s="78">
        <v>222649273</v>
      </c>
      <c r="AK43" s="78">
        <v>157525597</v>
      </c>
      <c r="AL43" s="78">
        <v>153313681</v>
      </c>
      <c r="AM43" s="78">
        <v>137590951</v>
      </c>
      <c r="AN43" s="78">
        <v>141725578</v>
      </c>
      <c r="AO43" s="78">
        <v>102211109</v>
      </c>
      <c r="AP43" s="78">
        <v>146867012</v>
      </c>
      <c r="AQ43" s="78">
        <v>226181415</v>
      </c>
      <c r="AR43" s="78">
        <v>217066699</v>
      </c>
      <c r="AS43" s="78">
        <v>316239489</v>
      </c>
      <c r="AT43" s="78">
        <v>390322936</v>
      </c>
      <c r="AU43" s="78">
        <v>364000130</v>
      </c>
      <c r="AV43" s="78">
        <v>570129539</v>
      </c>
      <c r="AW43" s="78">
        <v>696046226</v>
      </c>
      <c r="AX43" s="78">
        <v>291666303</v>
      </c>
      <c r="AY43" s="78">
        <v>104291378</v>
      </c>
      <c r="AZ43" s="78">
        <v>85166296</v>
      </c>
      <c r="BA43" s="78">
        <v>96037470</v>
      </c>
      <c r="BB43" s="78">
        <v>118970343</v>
      </c>
      <c r="BC43" s="78">
        <v>120004694</v>
      </c>
      <c r="BD43" s="78">
        <v>166930307</v>
      </c>
      <c r="BE43" s="78">
        <v>81207378</v>
      </c>
      <c r="BF43" s="78">
        <v>73218513</v>
      </c>
      <c r="BG43" s="78">
        <v>138903882</v>
      </c>
      <c r="BH43" s="78">
        <v>349501720</v>
      </c>
      <c r="BI43" s="78">
        <v>235323182</v>
      </c>
      <c r="BJ43" s="78">
        <v>88164572</v>
      </c>
    </row>
    <row r="44" spans="1:62" ht="11.25">
      <c r="A44" s="15" t="s">
        <v>148</v>
      </c>
      <c r="B44" s="10" t="s">
        <v>149</v>
      </c>
      <c r="C44" s="72">
        <v>1461992813</v>
      </c>
      <c r="D44" s="72">
        <v>1528093792</v>
      </c>
      <c r="E44" s="72">
        <v>1519608346</v>
      </c>
      <c r="F44" s="72">
        <v>1452585704</v>
      </c>
      <c r="G44" s="72">
        <v>1019660473</v>
      </c>
      <c r="H44" s="72">
        <v>513684366</v>
      </c>
      <c r="I44" s="72">
        <v>399057129</v>
      </c>
      <c r="J44" s="72">
        <v>494365775</v>
      </c>
      <c r="K44" s="72">
        <v>1024120206</v>
      </c>
      <c r="L44" s="72">
        <v>1114967862</v>
      </c>
      <c r="M44" s="72">
        <v>1132845282</v>
      </c>
      <c r="N44" s="72">
        <v>1134906369</v>
      </c>
      <c r="O44" s="72">
        <v>1108950298</v>
      </c>
      <c r="P44" s="72">
        <v>1267689725</v>
      </c>
      <c r="Q44" s="72">
        <v>1548055780</v>
      </c>
      <c r="R44" s="72">
        <v>1544026194</v>
      </c>
      <c r="S44" s="72">
        <v>1598210387</v>
      </c>
      <c r="T44" s="72">
        <v>1625191425</v>
      </c>
      <c r="U44" s="72">
        <v>1709782261</v>
      </c>
      <c r="V44" s="72">
        <v>1795450064</v>
      </c>
      <c r="W44" s="72">
        <v>1839972926</v>
      </c>
      <c r="X44" s="72">
        <v>1678100578</v>
      </c>
      <c r="Y44" s="72">
        <v>1738692101</v>
      </c>
      <c r="Z44" s="72">
        <v>1840029675</v>
      </c>
      <c r="AA44" s="72">
        <v>1843174147</v>
      </c>
      <c r="AB44" s="72">
        <v>1881442662</v>
      </c>
      <c r="AC44" s="72">
        <v>1902615725</v>
      </c>
      <c r="AD44" s="72">
        <v>2292308897</v>
      </c>
      <c r="AE44" s="72">
        <v>2329037545</v>
      </c>
      <c r="AF44" s="72">
        <v>2293053668</v>
      </c>
      <c r="AG44" s="72">
        <v>2390107966</v>
      </c>
      <c r="AH44" s="103">
        <v>2490051483</v>
      </c>
      <c r="AI44" s="72">
        <v>2576644997</v>
      </c>
      <c r="AJ44" s="72">
        <v>2639187702</v>
      </c>
      <c r="AK44" s="72">
        <v>2764593315</v>
      </c>
      <c r="AL44" s="72">
        <v>2840592636</v>
      </c>
      <c r="AM44" s="72">
        <v>2945343296</v>
      </c>
      <c r="AN44" s="72">
        <v>2992958757</v>
      </c>
      <c r="AO44" s="72">
        <v>2872539529</v>
      </c>
      <c r="AP44" s="72">
        <v>3029696223</v>
      </c>
      <c r="AQ44" s="72">
        <v>3077516940</v>
      </c>
      <c r="AR44" s="103">
        <v>3044781647</v>
      </c>
      <c r="AS44" s="103">
        <v>2910842756</v>
      </c>
      <c r="AT44" s="103">
        <v>3021751906</v>
      </c>
      <c r="AU44" s="103">
        <v>3060491995</v>
      </c>
      <c r="AV44" s="103">
        <v>3128335607</v>
      </c>
      <c r="AW44" s="103">
        <v>3294862629</v>
      </c>
      <c r="AX44" s="103">
        <v>3627366089</v>
      </c>
      <c r="AY44" s="103">
        <v>3734442413</v>
      </c>
      <c r="AZ44" s="103">
        <v>3822309069</v>
      </c>
      <c r="BA44" s="103">
        <v>3694455433</v>
      </c>
      <c r="BB44" s="103">
        <v>3954506111</v>
      </c>
      <c r="BC44" s="103">
        <v>4052207416</v>
      </c>
      <c r="BD44" s="103">
        <v>4144783867</v>
      </c>
      <c r="BE44" s="103">
        <v>4349249278</v>
      </c>
      <c r="BF44" s="103">
        <v>4534944970</v>
      </c>
      <c r="BG44" s="103">
        <v>4630841207</v>
      </c>
      <c r="BH44" s="103">
        <v>4524983187</v>
      </c>
      <c r="BI44" s="103">
        <v>4949039895</v>
      </c>
      <c r="BJ44" s="103">
        <v>5227690771</v>
      </c>
    </row>
    <row r="45" spans="1:62" ht="11.25">
      <c r="A45" s="15" t="s">
        <v>150</v>
      </c>
      <c r="B45" s="10" t="s">
        <v>151</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104"/>
      <c r="AI45" s="72"/>
      <c r="AJ45" s="72"/>
      <c r="AK45" s="72"/>
      <c r="AL45" s="72"/>
      <c r="AM45" s="72"/>
      <c r="AN45" s="72"/>
      <c r="AO45" s="72"/>
      <c r="AP45" s="72"/>
      <c r="AQ45" s="72"/>
      <c r="AR45" s="103"/>
      <c r="AS45" s="103"/>
      <c r="AT45" s="103"/>
      <c r="AU45" s="103"/>
      <c r="AV45" s="103"/>
      <c r="AW45" s="103"/>
      <c r="AX45" s="103"/>
      <c r="AY45" s="103"/>
      <c r="AZ45" s="103"/>
      <c r="BA45" s="103"/>
      <c r="BB45" s="103"/>
      <c r="BC45" s="103"/>
      <c r="BD45" s="103"/>
      <c r="BE45" s="103"/>
      <c r="BF45" s="103"/>
      <c r="BG45" s="103"/>
      <c r="BH45" s="103"/>
      <c r="BI45" s="103"/>
      <c r="BJ45" s="103"/>
    </row>
    <row r="46" spans="1:62" ht="11.25">
      <c r="A46" s="15" t="s">
        <v>152</v>
      </c>
      <c r="B46" s="10" t="s">
        <v>153</v>
      </c>
      <c r="C46" s="75">
        <v>11814051732</v>
      </c>
      <c r="D46" s="75">
        <v>12173497010</v>
      </c>
      <c r="E46" s="75">
        <v>12500271866</v>
      </c>
      <c r="F46" s="75">
        <v>11889573896</v>
      </c>
      <c r="G46" s="75">
        <v>10303482585</v>
      </c>
      <c r="H46" s="75">
        <v>9583561873</v>
      </c>
      <c r="I46" s="75">
        <v>9942350794</v>
      </c>
      <c r="J46" s="75">
        <v>9585878172</v>
      </c>
      <c r="K46" s="75">
        <v>10001530842</v>
      </c>
      <c r="L46" s="75">
        <v>10092661729</v>
      </c>
      <c r="M46" s="75">
        <v>9977375513</v>
      </c>
      <c r="N46" s="75">
        <v>10037496016</v>
      </c>
      <c r="O46" s="75">
        <v>10370558865</v>
      </c>
      <c r="P46" s="75">
        <v>10749702348</v>
      </c>
      <c r="Q46" s="75">
        <v>11328305517</v>
      </c>
      <c r="R46" s="75">
        <v>11201340347</v>
      </c>
      <c r="S46" s="75">
        <v>11861059305</v>
      </c>
      <c r="T46" s="75">
        <v>12030757416</v>
      </c>
      <c r="U46" s="75">
        <v>12005961743</v>
      </c>
      <c r="V46" s="75">
        <v>12361500704</v>
      </c>
      <c r="W46" s="75">
        <v>13138389932</v>
      </c>
      <c r="X46" s="75">
        <v>13440075271</v>
      </c>
      <c r="Y46" s="75">
        <v>13628103429</v>
      </c>
      <c r="Z46" s="75">
        <v>13944783498</v>
      </c>
      <c r="AA46" s="75">
        <v>15326702457</v>
      </c>
      <c r="AB46" s="75">
        <v>15857582409</v>
      </c>
      <c r="AC46" s="75">
        <v>16075561915</v>
      </c>
      <c r="AD46" s="75">
        <v>16783643055</v>
      </c>
      <c r="AE46" s="75">
        <v>16536016078</v>
      </c>
      <c r="AF46" s="75">
        <v>17594493341</v>
      </c>
      <c r="AG46" s="75">
        <v>21049529504</v>
      </c>
      <c r="AH46" s="75">
        <v>23780262081</v>
      </c>
      <c r="AI46" s="75">
        <v>23944080278</v>
      </c>
      <c r="AJ46" s="75">
        <v>24425486715</v>
      </c>
      <c r="AK46" s="75">
        <v>25102592243</v>
      </c>
      <c r="AL46" s="75">
        <v>25556827943</v>
      </c>
      <c r="AM46" s="75">
        <v>25043358993</v>
      </c>
      <c r="AN46" s="75">
        <v>25141619575</v>
      </c>
      <c r="AO46" s="75">
        <v>24443532595</v>
      </c>
      <c r="AP46" s="75">
        <v>24157929337</v>
      </c>
      <c r="AQ46" s="75">
        <v>23768636918</v>
      </c>
      <c r="AR46" s="104">
        <v>24255477812</v>
      </c>
      <c r="AS46" s="104">
        <v>24538871341</v>
      </c>
      <c r="AT46" s="104">
        <v>25244005078</v>
      </c>
      <c r="AU46" s="104">
        <v>24577354800</v>
      </c>
      <c r="AV46" s="104">
        <v>25349972489</v>
      </c>
      <c r="AW46" s="104">
        <v>26118294045</v>
      </c>
      <c r="AX46" s="104">
        <v>26785930337</v>
      </c>
      <c r="AY46" s="104">
        <v>28664186340</v>
      </c>
      <c r="AZ46" s="104">
        <v>28585845941</v>
      </c>
      <c r="BA46" s="104">
        <v>29902683937</v>
      </c>
      <c r="BB46" s="104">
        <v>31171657429.22793</v>
      </c>
      <c r="BC46" s="104">
        <v>32426158848</v>
      </c>
      <c r="BD46" s="104">
        <v>34826353316.66692</v>
      </c>
      <c r="BE46" s="104">
        <v>35563009858</v>
      </c>
      <c r="BF46" s="104">
        <v>37622022912</v>
      </c>
      <c r="BG46" s="104">
        <v>37770118765</v>
      </c>
      <c r="BH46" s="104">
        <v>39227727386</v>
      </c>
      <c r="BI46" s="104">
        <v>41723146852</v>
      </c>
      <c r="BJ46" s="104">
        <v>44562328187</v>
      </c>
    </row>
    <row r="47" spans="1:29" ht="10.5">
      <c r="A47" s="9"/>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row>
    <row r="48" spans="1:2" ht="10.5">
      <c r="A48" s="9"/>
      <c r="B48" s="9"/>
    </row>
    <row r="49" spans="1:2" ht="10.5">
      <c r="A49" s="9"/>
      <c r="B49" s="9"/>
    </row>
    <row r="50" ht="10.5">
      <c r="A50" s="9"/>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J55"/>
  <sheetViews>
    <sheetView zoomScalePageLayoutView="0" workbookViewId="0" topLeftCell="A1">
      <pane xSplit="2" topLeftCell="C1" activePane="topRight" state="frozen"/>
      <selection pane="topLeft" activeCell="B46" sqref="B46"/>
      <selection pane="topRight" activeCell="F37" sqref="F37"/>
    </sheetView>
  </sheetViews>
  <sheetFormatPr defaultColWidth="9.140625" defaultRowHeight="15"/>
  <cols>
    <col min="1" max="1" width="16.7109375" style="17" bestFit="1" customWidth="1"/>
    <col min="2" max="2" width="40.28125" style="17" bestFit="1" customWidth="1"/>
    <col min="3" max="7" width="14.00390625" style="17" customWidth="1"/>
    <col min="8" max="20" width="13.140625" style="17" customWidth="1"/>
    <col min="21" max="29" width="14.00390625" style="17" customWidth="1"/>
    <col min="30" max="50" width="14.00390625" style="45" customWidth="1"/>
    <col min="51" max="62" width="14.421875" style="45" bestFit="1" customWidth="1"/>
    <col min="63" max="16384" width="9.140625" style="18" customWidth="1"/>
  </cols>
  <sheetData>
    <row r="1" spans="1:9" ht="10.5">
      <c r="A1" s="16"/>
      <c r="B1" s="1" t="s">
        <v>0</v>
      </c>
      <c r="D1" s="9"/>
      <c r="E1" s="9"/>
      <c r="F1" s="9"/>
      <c r="G1" s="9"/>
      <c r="H1" s="9"/>
      <c r="I1" s="9"/>
    </row>
    <row r="2" spans="1:9" ht="21">
      <c r="A2" s="19"/>
      <c r="B2" s="20" t="s">
        <v>154</v>
      </c>
      <c r="D2" s="9"/>
      <c r="E2" s="9"/>
      <c r="F2" s="9"/>
      <c r="G2" s="9"/>
      <c r="H2" s="9"/>
      <c r="I2" s="9"/>
    </row>
    <row r="3" spans="1:9" ht="10.5">
      <c r="A3" s="19"/>
      <c r="B3" s="21"/>
      <c r="D3" s="9"/>
      <c r="E3" s="9"/>
      <c r="F3" s="9"/>
      <c r="G3" s="9"/>
      <c r="H3" s="9"/>
      <c r="I3" s="9"/>
    </row>
    <row r="4" spans="1:9" ht="10.5">
      <c r="A4" s="22"/>
      <c r="B4" s="23"/>
      <c r="D4" s="9"/>
      <c r="E4" s="9"/>
      <c r="F4" s="9"/>
      <c r="G4" s="9"/>
      <c r="H4" s="9"/>
      <c r="I4" s="9"/>
    </row>
    <row r="5" spans="1:18" ht="10.5">
      <c r="A5" s="2" t="s">
        <v>2</v>
      </c>
      <c r="B5" s="3" t="s">
        <v>3</v>
      </c>
      <c r="D5" s="9"/>
      <c r="E5" s="9"/>
      <c r="F5" s="9"/>
      <c r="G5" s="9"/>
      <c r="H5" s="9"/>
      <c r="I5" s="9"/>
      <c r="J5" s="24"/>
      <c r="K5" s="24"/>
      <c r="L5" s="24"/>
      <c r="M5" s="24"/>
      <c r="N5" s="24"/>
      <c r="O5" s="24"/>
      <c r="P5" s="24"/>
      <c r="Q5" s="24"/>
      <c r="R5" s="24"/>
    </row>
    <row r="6" spans="1:29" ht="10.5">
      <c r="A6" s="4" t="s">
        <v>4</v>
      </c>
      <c r="B6" s="5" t="s">
        <v>599</v>
      </c>
      <c r="D6" s="9"/>
      <c r="E6" s="9"/>
      <c r="F6" s="9"/>
      <c r="G6" s="9"/>
      <c r="H6" s="9"/>
      <c r="I6" s="9"/>
      <c r="J6" s="9"/>
      <c r="K6" s="9"/>
      <c r="L6" s="9"/>
      <c r="M6" s="9"/>
      <c r="N6" s="9"/>
      <c r="O6" s="9"/>
      <c r="P6" s="9"/>
      <c r="Q6" s="9"/>
      <c r="R6" s="9"/>
      <c r="S6" s="9"/>
      <c r="T6" s="9"/>
      <c r="U6" s="9"/>
      <c r="V6" s="9"/>
      <c r="W6" s="9"/>
      <c r="X6" s="9"/>
      <c r="Y6" s="9"/>
      <c r="Z6" s="9"/>
      <c r="AA6" s="9"/>
      <c r="AB6" s="9"/>
      <c r="AC6" s="9"/>
    </row>
    <row r="7" spans="1:29" ht="10.5">
      <c r="A7" s="4" t="s">
        <v>5</v>
      </c>
      <c r="B7" s="5" t="s">
        <v>628</v>
      </c>
      <c r="D7" s="9"/>
      <c r="E7" s="9"/>
      <c r="F7" s="9"/>
      <c r="G7" s="9"/>
      <c r="H7" s="9"/>
      <c r="I7" s="9"/>
      <c r="J7" s="9"/>
      <c r="K7" s="9"/>
      <c r="L7" s="9"/>
      <c r="M7" s="9"/>
      <c r="N7" s="9"/>
      <c r="O7" s="9"/>
      <c r="P7" s="9"/>
      <c r="Q7" s="9"/>
      <c r="R7" s="9"/>
      <c r="S7" s="9"/>
      <c r="T7" s="9"/>
      <c r="U7" s="9"/>
      <c r="V7" s="9"/>
      <c r="W7" s="9"/>
      <c r="X7" s="9"/>
      <c r="Y7" s="9"/>
      <c r="Z7" s="9"/>
      <c r="AA7" s="9"/>
      <c r="AB7" s="9"/>
      <c r="AC7" s="9"/>
    </row>
    <row r="8" spans="1:29" ht="10.5">
      <c r="A8" s="4" t="s">
        <v>6</v>
      </c>
      <c r="B8" s="5" t="s">
        <v>627</v>
      </c>
      <c r="D8" s="9"/>
      <c r="E8" s="9"/>
      <c r="F8" s="9"/>
      <c r="G8" s="9"/>
      <c r="H8" s="9"/>
      <c r="I8" s="9"/>
      <c r="J8" s="9"/>
      <c r="K8" s="9"/>
      <c r="L8" s="9"/>
      <c r="M8" s="9"/>
      <c r="N8" s="9"/>
      <c r="O8" s="9"/>
      <c r="P8" s="9"/>
      <c r="Q8" s="9"/>
      <c r="R8" s="9"/>
      <c r="S8" s="9"/>
      <c r="T8" s="9"/>
      <c r="U8" s="9"/>
      <c r="V8" s="9"/>
      <c r="W8" s="9"/>
      <c r="X8" s="9"/>
      <c r="Y8" s="9"/>
      <c r="Z8" s="9"/>
      <c r="AA8" s="9"/>
      <c r="AB8" s="9"/>
      <c r="AC8" s="9"/>
    </row>
    <row r="9" spans="1:29" ht="10.5">
      <c r="A9" s="25"/>
      <c r="C9" s="9"/>
      <c r="D9" s="9"/>
      <c r="E9" s="9"/>
      <c r="F9" s="9"/>
      <c r="G9" s="9"/>
      <c r="H9" s="9"/>
      <c r="I9" s="9"/>
      <c r="J9" s="9"/>
      <c r="K9" s="9"/>
      <c r="L9" s="9"/>
      <c r="M9" s="9"/>
      <c r="N9" s="9"/>
      <c r="O9" s="9"/>
      <c r="P9" s="9"/>
      <c r="Q9" s="9"/>
      <c r="R9" s="9"/>
      <c r="S9" s="9"/>
      <c r="T9" s="9"/>
      <c r="U9" s="9"/>
      <c r="V9" s="9"/>
      <c r="W9" s="9"/>
      <c r="X9" s="9"/>
      <c r="Y9" s="9"/>
      <c r="Z9" s="9"/>
      <c r="AA9" s="9"/>
      <c r="AB9" s="9"/>
      <c r="AC9" s="9"/>
    </row>
    <row r="10" spans="1:62"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c r="BI10" s="56" t="str">
        <f>'Annex 1'!BI13</f>
        <v>2022Q3</v>
      </c>
      <c r="BJ10" s="56" t="str">
        <f>'Annex 1'!BJ13</f>
        <v>2022Q4</v>
      </c>
    </row>
    <row r="11" spans="1:62" ht="10.5">
      <c r="A11" s="11"/>
      <c r="B11" s="12" t="s">
        <v>155</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row>
    <row r="12" spans="1:62" ht="11.25">
      <c r="A12" s="14" t="s">
        <v>156</v>
      </c>
      <c r="B12" s="7" t="s">
        <v>157</v>
      </c>
      <c r="C12" s="83">
        <v>1499766705</v>
      </c>
      <c r="D12" s="83">
        <v>1527181871</v>
      </c>
      <c r="E12" s="83">
        <v>1530825445</v>
      </c>
      <c r="F12" s="83">
        <v>1525126295</v>
      </c>
      <c r="G12" s="83">
        <v>1082323038</v>
      </c>
      <c r="H12" s="83">
        <v>544730190</v>
      </c>
      <c r="I12" s="83">
        <v>414147009</v>
      </c>
      <c r="J12" s="83">
        <v>510978359</v>
      </c>
      <c r="K12" s="83">
        <v>1039648117</v>
      </c>
      <c r="L12" s="83">
        <v>1123855035</v>
      </c>
      <c r="M12" s="83">
        <v>1125713587</v>
      </c>
      <c r="N12" s="83">
        <v>1110835728</v>
      </c>
      <c r="O12" s="83">
        <v>1099420103</v>
      </c>
      <c r="P12" s="83">
        <v>1240048858</v>
      </c>
      <c r="Q12" s="83">
        <v>1246359149.8</v>
      </c>
      <c r="R12" s="83">
        <v>1229634715.8</v>
      </c>
      <c r="S12" s="83">
        <v>1326990873</v>
      </c>
      <c r="T12" s="83">
        <v>1308830044</v>
      </c>
      <c r="U12" s="83">
        <v>1335986997</v>
      </c>
      <c r="V12" s="83">
        <v>1348078614</v>
      </c>
      <c r="W12" s="83">
        <v>1523568556</v>
      </c>
      <c r="X12" s="83">
        <v>1462183431</v>
      </c>
      <c r="Y12" s="83">
        <v>1437256866</v>
      </c>
      <c r="Z12" s="83">
        <v>1476699378</v>
      </c>
      <c r="AA12" s="83">
        <v>1789284842</v>
      </c>
      <c r="AB12" s="83">
        <v>1741446085</v>
      </c>
      <c r="AC12" s="83">
        <v>1677933031</v>
      </c>
      <c r="AD12" s="83">
        <v>1990141446</v>
      </c>
      <c r="AE12" s="83">
        <v>2317153978</v>
      </c>
      <c r="AF12" s="83">
        <v>2270618735</v>
      </c>
      <c r="AG12" s="83">
        <v>2397424573</v>
      </c>
      <c r="AH12" s="83">
        <v>2516780078</v>
      </c>
      <c r="AI12" s="83">
        <v>2566370136</v>
      </c>
      <c r="AJ12" s="83">
        <v>2625897062</v>
      </c>
      <c r="AK12" s="83">
        <v>2755707632</v>
      </c>
      <c r="AL12" s="83">
        <v>2822602851</v>
      </c>
      <c r="AM12" s="83">
        <v>2912476032</v>
      </c>
      <c r="AN12" s="83">
        <v>2973165245.2</v>
      </c>
      <c r="AO12" s="83">
        <v>2850791107</v>
      </c>
      <c r="AP12" s="83">
        <v>3010184758</v>
      </c>
      <c r="AQ12" s="83">
        <v>3010944696</v>
      </c>
      <c r="AR12" s="107">
        <v>2981521773</v>
      </c>
      <c r="AS12" s="107">
        <v>2867732078</v>
      </c>
      <c r="AT12" s="107">
        <v>2973857013</v>
      </c>
      <c r="AU12" s="107">
        <v>2990670543</v>
      </c>
      <c r="AV12" s="107">
        <v>3057850421</v>
      </c>
      <c r="AW12" s="107">
        <v>3222428191</v>
      </c>
      <c r="AX12" s="107">
        <v>3548705348</v>
      </c>
      <c r="AY12" s="107">
        <v>3638994280</v>
      </c>
      <c r="AZ12" s="107">
        <v>3724309249</v>
      </c>
      <c r="BA12" s="107">
        <v>3591556093</v>
      </c>
      <c r="BB12" s="107">
        <v>3806869484</v>
      </c>
      <c r="BC12" s="107">
        <v>3905718469</v>
      </c>
      <c r="BD12" s="107">
        <v>3997096123</v>
      </c>
      <c r="BE12" s="107">
        <v>4201258543</v>
      </c>
      <c r="BF12" s="107">
        <v>4381000427</v>
      </c>
      <c r="BG12" s="107">
        <v>4473917830</v>
      </c>
      <c r="BH12" s="107">
        <v>4369163544</v>
      </c>
      <c r="BI12" s="107">
        <v>4827569452</v>
      </c>
      <c r="BJ12" s="107">
        <v>5075614346</v>
      </c>
    </row>
    <row r="13" spans="1:62" ht="11.25">
      <c r="A13" s="14" t="s">
        <v>158</v>
      </c>
      <c r="B13" s="7" t="s">
        <v>159</v>
      </c>
      <c r="C13" s="83">
        <v>390934819</v>
      </c>
      <c r="D13" s="83">
        <v>508789690</v>
      </c>
      <c r="E13" s="83">
        <v>524448059</v>
      </c>
      <c r="F13" s="83">
        <v>495130072</v>
      </c>
      <c r="G13" s="83">
        <v>335634206</v>
      </c>
      <c r="H13" s="83">
        <v>314867096</v>
      </c>
      <c r="I13" s="83">
        <v>318824431</v>
      </c>
      <c r="J13" s="83">
        <v>312184154</v>
      </c>
      <c r="K13" s="83">
        <v>327817294</v>
      </c>
      <c r="L13" s="83">
        <v>356741181</v>
      </c>
      <c r="M13" s="83">
        <v>375008302</v>
      </c>
      <c r="N13" s="83">
        <v>361710047</v>
      </c>
      <c r="O13" s="83">
        <v>337964248</v>
      </c>
      <c r="P13" s="83">
        <v>373407690</v>
      </c>
      <c r="Q13" s="83">
        <v>398963044</v>
      </c>
      <c r="R13" s="83">
        <v>421474481.6388</v>
      </c>
      <c r="S13" s="83">
        <v>363984618</v>
      </c>
      <c r="T13" s="83">
        <v>396071023.296</v>
      </c>
      <c r="U13" s="83">
        <v>443090071</v>
      </c>
      <c r="V13" s="83">
        <v>505536298</v>
      </c>
      <c r="W13" s="83">
        <v>398506627</v>
      </c>
      <c r="X13" s="83">
        <v>431191957</v>
      </c>
      <c r="Y13" s="83">
        <v>551335789.5</v>
      </c>
      <c r="Z13" s="83">
        <v>630026713</v>
      </c>
      <c r="AA13" s="83">
        <v>412817553</v>
      </c>
      <c r="AB13" s="83">
        <v>483245334</v>
      </c>
      <c r="AC13" s="83">
        <v>558213262</v>
      </c>
      <c r="AD13" s="83">
        <v>634638978</v>
      </c>
      <c r="AE13" s="83">
        <v>277341808</v>
      </c>
      <c r="AF13" s="83">
        <v>291762251</v>
      </c>
      <c r="AG13" s="83">
        <v>417950705</v>
      </c>
      <c r="AH13" s="83">
        <v>540812708</v>
      </c>
      <c r="AI13" s="83">
        <v>508011985</v>
      </c>
      <c r="AJ13" s="83">
        <v>505161626</v>
      </c>
      <c r="AK13" s="83">
        <v>492580741</v>
      </c>
      <c r="AL13" s="83">
        <v>470878873</v>
      </c>
      <c r="AM13" s="83">
        <v>430958640</v>
      </c>
      <c r="AN13" s="83">
        <v>399784154</v>
      </c>
      <c r="AO13" s="83">
        <v>392351552</v>
      </c>
      <c r="AP13" s="83">
        <v>906241989</v>
      </c>
      <c r="AQ13" s="83">
        <v>904675394</v>
      </c>
      <c r="AR13" s="107">
        <v>912169413</v>
      </c>
      <c r="AS13" s="107">
        <v>909309677</v>
      </c>
      <c r="AT13" s="107">
        <v>994988304</v>
      </c>
      <c r="AU13" s="107">
        <v>970012896</v>
      </c>
      <c r="AV13" s="107">
        <v>971204473</v>
      </c>
      <c r="AW13" s="107">
        <v>966677904</v>
      </c>
      <c r="AX13" s="107">
        <v>954913521</v>
      </c>
      <c r="AY13" s="107">
        <v>946513119</v>
      </c>
      <c r="AZ13" s="107">
        <v>960298699</v>
      </c>
      <c r="BA13" s="107">
        <v>958043810</v>
      </c>
      <c r="BB13" s="107">
        <v>1015058704</v>
      </c>
      <c r="BC13" s="107">
        <v>1010895681</v>
      </c>
      <c r="BD13" s="107">
        <v>980594175</v>
      </c>
      <c r="BE13" s="107">
        <v>970428270</v>
      </c>
      <c r="BF13" s="107">
        <v>927053123</v>
      </c>
      <c r="BG13" s="107">
        <v>914704658</v>
      </c>
      <c r="BH13" s="107">
        <v>904931263</v>
      </c>
      <c r="BI13" s="107">
        <v>906401516</v>
      </c>
      <c r="BJ13" s="107">
        <v>858784306</v>
      </c>
    </row>
    <row r="14" spans="1:62" ht="11.25">
      <c r="A14" s="14" t="s">
        <v>160</v>
      </c>
      <c r="B14" s="7" t="s">
        <v>161</v>
      </c>
      <c r="C14" s="83">
        <v>930465</v>
      </c>
      <c r="D14" s="83">
        <v>1170095</v>
      </c>
      <c r="E14" s="83">
        <v>1228587.5</v>
      </c>
      <c r="F14" s="83">
        <v>916725</v>
      </c>
      <c r="G14" s="83">
        <v>1076077.5</v>
      </c>
      <c r="H14" s="83">
        <v>942450</v>
      </c>
      <c r="I14" s="83">
        <v>803912.5</v>
      </c>
      <c r="J14" s="83">
        <v>1096057.5</v>
      </c>
      <c r="K14" s="83">
        <v>3273075</v>
      </c>
      <c r="L14" s="83">
        <v>5605602.5</v>
      </c>
      <c r="M14" s="83">
        <v>2977132.5</v>
      </c>
      <c r="N14" s="83">
        <v>1992137</v>
      </c>
      <c r="O14" s="83">
        <v>2316045</v>
      </c>
      <c r="P14" s="83">
        <v>1894177.5</v>
      </c>
      <c r="Q14" s="83">
        <v>2318958</v>
      </c>
      <c r="R14" s="83">
        <v>1870932.5</v>
      </c>
      <c r="S14" s="83">
        <v>1465692.5</v>
      </c>
      <c r="T14" s="83">
        <v>1874552.5</v>
      </c>
      <c r="U14" s="83">
        <v>942712.5</v>
      </c>
      <c r="V14" s="83">
        <v>1014960</v>
      </c>
      <c r="W14" s="83">
        <v>435140</v>
      </c>
      <c r="X14" s="83">
        <v>2036997.5</v>
      </c>
      <c r="Y14" s="83">
        <v>1808677.5</v>
      </c>
      <c r="Z14" s="83">
        <v>1772160</v>
      </c>
      <c r="AA14" s="83">
        <v>2857060</v>
      </c>
      <c r="AB14" s="83">
        <v>2012346</v>
      </c>
      <c r="AC14" s="83">
        <v>2003888</v>
      </c>
      <c r="AD14" s="83">
        <v>2009981</v>
      </c>
      <c r="AE14" s="83"/>
      <c r="AF14" s="83"/>
      <c r="AG14" s="83"/>
      <c r="AH14" s="83"/>
      <c r="AI14" s="83"/>
      <c r="AJ14" s="83"/>
      <c r="AK14" s="83"/>
      <c r="AL14" s="83"/>
      <c r="AM14" s="83"/>
      <c r="AN14" s="83"/>
      <c r="AO14" s="83"/>
      <c r="AP14" s="83"/>
      <c r="AQ14" s="83"/>
      <c r="AR14" s="107"/>
      <c r="AS14" s="107"/>
      <c r="AT14" s="107"/>
      <c r="AU14" s="107"/>
      <c r="AV14" s="107"/>
      <c r="AW14" s="107"/>
      <c r="AX14" s="107"/>
      <c r="AY14" s="107"/>
      <c r="AZ14" s="107"/>
      <c r="BA14" s="107"/>
      <c r="BB14" s="107"/>
      <c r="BC14" s="107"/>
      <c r="BD14" s="107"/>
      <c r="BE14" s="107"/>
      <c r="BF14" s="107"/>
      <c r="BG14" s="107"/>
      <c r="BH14" s="107"/>
      <c r="BI14" s="107"/>
      <c r="BJ14" s="107"/>
    </row>
    <row r="15" spans="1:62" ht="11.25">
      <c r="A15" s="14" t="s">
        <v>162</v>
      </c>
      <c r="B15" s="7" t="s">
        <v>163</v>
      </c>
      <c r="C15" s="83">
        <v>64355608</v>
      </c>
      <c r="D15" s="83">
        <v>64355608</v>
      </c>
      <c r="E15" s="83">
        <v>73325615</v>
      </c>
      <c r="F15" s="83">
        <v>73325615</v>
      </c>
      <c r="G15" s="83"/>
      <c r="H15" s="83"/>
      <c r="I15" s="83">
        <v>420585</v>
      </c>
      <c r="J15" s="83">
        <v>420585</v>
      </c>
      <c r="K15" s="83">
        <v>297537</v>
      </c>
      <c r="L15" s="83"/>
      <c r="M15" s="83"/>
      <c r="N15" s="83"/>
      <c r="O15" s="83"/>
      <c r="P15" s="83"/>
      <c r="Q15" s="83"/>
      <c r="R15" s="83"/>
      <c r="S15" s="83"/>
      <c r="T15" s="83"/>
      <c r="U15" s="83"/>
      <c r="V15" s="83"/>
      <c r="W15" s="83"/>
      <c r="X15" s="83"/>
      <c r="Y15" s="83"/>
      <c r="Z15" s="83"/>
      <c r="AA15" s="83"/>
      <c r="AB15" s="83">
        <v>62451994</v>
      </c>
      <c r="AC15" s="83">
        <v>65298336</v>
      </c>
      <c r="AD15" s="83">
        <v>40006892</v>
      </c>
      <c r="AE15" s="83"/>
      <c r="AF15" s="83"/>
      <c r="AG15" s="83"/>
      <c r="AH15" s="83"/>
      <c r="AI15" s="83">
        <v>14149024</v>
      </c>
      <c r="AJ15" s="83">
        <v>25082271</v>
      </c>
      <c r="AK15" s="83">
        <v>5876688</v>
      </c>
      <c r="AL15" s="83">
        <v>67386683</v>
      </c>
      <c r="AM15" s="83">
        <v>35172853</v>
      </c>
      <c r="AN15" s="83">
        <v>6760242</v>
      </c>
      <c r="AO15" s="83">
        <v>299711430.1736</v>
      </c>
      <c r="AP15" s="83">
        <v>152876647.8246</v>
      </c>
      <c r="AQ15" s="83">
        <v>146019756.082</v>
      </c>
      <c r="AR15" s="107">
        <v>94228163.2186</v>
      </c>
      <c r="AS15" s="107">
        <v>111306804.3824</v>
      </c>
      <c r="AT15" s="107">
        <v>93910149</v>
      </c>
      <c r="AU15" s="107">
        <v>87880508.435</v>
      </c>
      <c r="AV15" s="107">
        <v>84739192</v>
      </c>
      <c r="AW15" s="107"/>
      <c r="AX15" s="107"/>
      <c r="AY15" s="107"/>
      <c r="AZ15" s="107"/>
      <c r="BA15" s="107"/>
      <c r="BB15" s="107"/>
      <c r="BC15" s="107"/>
      <c r="BD15" s="107"/>
      <c r="BE15" s="107"/>
      <c r="BF15" s="107"/>
      <c r="BG15" s="107"/>
      <c r="BH15" s="107"/>
      <c r="BI15" s="107"/>
      <c r="BJ15" s="107"/>
    </row>
    <row r="16" spans="1:62" ht="11.25">
      <c r="A16" s="14" t="s">
        <v>164</v>
      </c>
      <c r="B16" s="7" t="s">
        <v>165</v>
      </c>
      <c r="C16" s="84">
        <v>1827276381</v>
      </c>
      <c r="D16" s="84">
        <v>1972786048</v>
      </c>
      <c r="E16" s="84">
        <v>1983176476.5</v>
      </c>
      <c r="F16" s="84">
        <v>1947847477</v>
      </c>
      <c r="G16" s="84">
        <v>1419033321.5</v>
      </c>
      <c r="H16" s="84">
        <v>860539736</v>
      </c>
      <c r="I16" s="84">
        <v>733354767.5</v>
      </c>
      <c r="J16" s="84">
        <v>823837985.5</v>
      </c>
      <c r="K16" s="84">
        <v>1370440949</v>
      </c>
      <c r="L16" s="84">
        <v>1486201818.5</v>
      </c>
      <c r="M16" s="84">
        <v>1503699021.5</v>
      </c>
      <c r="N16" s="84">
        <v>1474537912</v>
      </c>
      <c r="O16" s="84">
        <v>1439700396</v>
      </c>
      <c r="P16" s="84">
        <v>1615350725.5</v>
      </c>
      <c r="Q16" s="84">
        <v>1647641151.8</v>
      </c>
      <c r="R16" s="84">
        <v>1652980129.9388</v>
      </c>
      <c r="S16" s="84">
        <v>1692441183.5</v>
      </c>
      <c r="T16" s="84">
        <v>1706775619.796</v>
      </c>
      <c r="U16" s="84">
        <v>1780019780.5</v>
      </c>
      <c r="V16" s="84">
        <v>1854629872</v>
      </c>
      <c r="W16" s="84">
        <v>1922510323</v>
      </c>
      <c r="X16" s="84">
        <v>1895412385.5</v>
      </c>
      <c r="Y16" s="84">
        <v>1990401333</v>
      </c>
      <c r="Z16" s="84">
        <v>2108498251</v>
      </c>
      <c r="AA16" s="84">
        <v>2204959455</v>
      </c>
      <c r="AB16" s="84">
        <v>2164251771</v>
      </c>
      <c r="AC16" s="84">
        <v>2172851845</v>
      </c>
      <c r="AD16" s="84">
        <v>2586783513</v>
      </c>
      <c r="AE16" s="84">
        <v>2594495786</v>
      </c>
      <c r="AF16" s="84">
        <v>2562380986</v>
      </c>
      <c r="AG16" s="84">
        <v>2815375278</v>
      </c>
      <c r="AH16" s="84">
        <v>3057592786</v>
      </c>
      <c r="AI16" s="84">
        <v>3060233097</v>
      </c>
      <c r="AJ16" s="84">
        <v>3105976417</v>
      </c>
      <c r="AK16" s="84">
        <v>3242411685</v>
      </c>
      <c r="AL16" s="84">
        <v>3226095041</v>
      </c>
      <c r="AM16" s="84">
        <v>3308261819</v>
      </c>
      <c r="AN16" s="84">
        <v>3366189157.2</v>
      </c>
      <c r="AO16" s="84">
        <v>2943431228.8264</v>
      </c>
      <c r="AP16" s="84">
        <v>3763550099.1754</v>
      </c>
      <c r="AQ16" s="84">
        <v>3769600333.918</v>
      </c>
      <c r="AR16" s="108">
        <v>3799463022.7814</v>
      </c>
      <c r="AS16" s="108">
        <v>3665734950.6176</v>
      </c>
      <c r="AT16" s="108">
        <v>3874935168</v>
      </c>
      <c r="AU16" s="108">
        <v>3872802930.565</v>
      </c>
      <c r="AV16" s="108">
        <v>3944315702</v>
      </c>
      <c r="AW16" s="108">
        <v>4189106095</v>
      </c>
      <c r="AX16" s="108">
        <v>4503618869</v>
      </c>
      <c r="AY16" s="108">
        <v>4585507399</v>
      </c>
      <c r="AZ16" s="108">
        <v>4684607948</v>
      </c>
      <c r="BA16" s="108">
        <v>4549599903</v>
      </c>
      <c r="BB16" s="108">
        <v>4821928188</v>
      </c>
      <c r="BC16" s="108">
        <v>4916614150</v>
      </c>
      <c r="BD16" s="108">
        <v>4977690298</v>
      </c>
      <c r="BE16" s="108">
        <v>5171686813</v>
      </c>
      <c r="BF16" s="108">
        <v>5308053550</v>
      </c>
      <c r="BG16" s="108">
        <v>5388622488</v>
      </c>
      <c r="BH16" s="108">
        <v>5274094807</v>
      </c>
      <c r="BI16" s="108">
        <v>5733970968</v>
      </c>
      <c r="BJ16" s="108">
        <v>5934398652</v>
      </c>
    </row>
    <row r="17" spans="1:62" ht="11.25">
      <c r="A17" s="14" t="s">
        <v>166</v>
      </c>
      <c r="B17" s="7" t="s">
        <v>167</v>
      </c>
      <c r="C17" s="83">
        <v>12664389413.731</v>
      </c>
      <c r="D17" s="83">
        <v>13174088761.877</v>
      </c>
      <c r="E17" s="83">
        <v>13374090431.15</v>
      </c>
      <c r="F17" s="83">
        <v>13106297519.068</v>
      </c>
      <c r="G17" s="83">
        <v>10006087886.568</v>
      </c>
      <c r="H17" s="83">
        <v>9594493955.893</v>
      </c>
      <c r="I17" s="83">
        <v>9327542749.2888</v>
      </c>
      <c r="J17" s="83">
        <v>8654426977.1504</v>
      </c>
      <c r="K17" s="83">
        <v>8014115542.611</v>
      </c>
      <c r="L17" s="83">
        <v>8215339047.065</v>
      </c>
      <c r="M17" s="83">
        <v>8413425805.065</v>
      </c>
      <c r="N17" s="83">
        <v>8514204205.574</v>
      </c>
      <c r="O17" s="83">
        <v>8380163894.8752</v>
      </c>
      <c r="P17" s="83">
        <v>8721276483.648</v>
      </c>
      <c r="Q17" s="83">
        <v>9211433734.867</v>
      </c>
      <c r="R17" s="83">
        <v>9428850345.3838</v>
      </c>
      <c r="S17" s="83">
        <v>9450421667.9618</v>
      </c>
      <c r="T17" s="83">
        <v>9796429672.512</v>
      </c>
      <c r="U17" s="83">
        <v>10128661185.491</v>
      </c>
      <c r="V17" s="83">
        <v>10614142220.631</v>
      </c>
      <c r="W17" s="83">
        <v>10814702404.834</v>
      </c>
      <c r="X17" s="83">
        <v>11434369522.141</v>
      </c>
      <c r="Y17" s="83">
        <v>11432475527.072</v>
      </c>
      <c r="Z17" s="83">
        <v>11841838128.56</v>
      </c>
      <c r="AA17" s="83">
        <v>13116140397.701</v>
      </c>
      <c r="AB17" s="83">
        <v>13551521191.037</v>
      </c>
      <c r="AC17" s="83">
        <v>13628851878.697</v>
      </c>
      <c r="AD17" s="83">
        <v>14452620124.75</v>
      </c>
      <c r="AE17" s="83">
        <v>14577146478.08</v>
      </c>
      <c r="AF17" s="83">
        <v>15172030610.5375</v>
      </c>
      <c r="AG17" s="83">
        <v>17458406832.3116</v>
      </c>
      <c r="AH17" s="83">
        <v>19218098456.6525</v>
      </c>
      <c r="AI17" s="83">
        <v>19124023143.0663</v>
      </c>
      <c r="AJ17" s="83">
        <v>19120271766.694</v>
      </c>
      <c r="AK17" s="83">
        <v>19657249064.5753</v>
      </c>
      <c r="AL17" s="83">
        <v>19735546945.516</v>
      </c>
      <c r="AM17" s="83">
        <v>19367206740</v>
      </c>
      <c r="AN17" s="83">
        <v>20070402637.5</v>
      </c>
      <c r="AO17" s="83">
        <v>18035012136</v>
      </c>
      <c r="AP17" s="83">
        <v>17249747228.5</v>
      </c>
      <c r="AQ17" s="83">
        <v>17219572718</v>
      </c>
      <c r="AR17" s="107">
        <v>17791590663.5</v>
      </c>
      <c r="AS17" s="107">
        <v>17168296726.2</v>
      </c>
      <c r="AT17" s="107">
        <v>17716699599.5</v>
      </c>
      <c r="AU17" s="107">
        <v>16661551101.5</v>
      </c>
      <c r="AV17" s="107">
        <v>17467838802.455</v>
      </c>
      <c r="AW17" s="107">
        <v>18041881573.5</v>
      </c>
      <c r="AX17" s="107">
        <v>18571949843</v>
      </c>
      <c r="AY17" s="107">
        <v>18660028408</v>
      </c>
      <c r="AZ17" s="107">
        <v>17732302564</v>
      </c>
      <c r="BA17" s="107">
        <v>18017347244</v>
      </c>
      <c r="BB17" s="107">
        <v>17882654767</v>
      </c>
      <c r="BC17" s="107">
        <v>18372993008</v>
      </c>
      <c r="BD17" s="107">
        <v>19790442586</v>
      </c>
      <c r="BE17" s="107">
        <v>20738249718</v>
      </c>
      <c r="BF17" s="107">
        <v>22699030173</v>
      </c>
      <c r="BG17" s="107">
        <v>23636870217</v>
      </c>
      <c r="BH17" s="107">
        <v>26580949315</v>
      </c>
      <c r="BI17" s="107">
        <v>27407781228</v>
      </c>
      <c r="BJ17" s="107">
        <v>27353672266</v>
      </c>
    </row>
    <row r="18" spans="1:62" ht="11.25">
      <c r="A18" s="14" t="s">
        <v>168</v>
      </c>
      <c r="B18" s="7" t="s">
        <v>169</v>
      </c>
      <c r="C18" s="83">
        <v>2186882761</v>
      </c>
      <c r="D18" s="83">
        <v>2229664955</v>
      </c>
      <c r="E18" s="83">
        <v>2269498485</v>
      </c>
      <c r="F18" s="83">
        <v>2540160114</v>
      </c>
      <c r="G18" s="83">
        <v>2194105294</v>
      </c>
      <c r="H18" s="83">
        <v>2275808297</v>
      </c>
      <c r="I18" s="83">
        <v>2260724994</v>
      </c>
      <c r="J18" s="83">
        <v>2209643841</v>
      </c>
      <c r="K18" s="83">
        <v>2324332903</v>
      </c>
      <c r="L18" s="83">
        <v>2317764759</v>
      </c>
      <c r="M18" s="83">
        <v>2385888105</v>
      </c>
      <c r="N18" s="83">
        <v>2495886329</v>
      </c>
      <c r="O18" s="83">
        <v>2610606504</v>
      </c>
      <c r="P18" s="83">
        <v>2690668458</v>
      </c>
      <c r="Q18" s="83">
        <v>2885044103</v>
      </c>
      <c r="R18" s="83">
        <v>3030112298</v>
      </c>
      <c r="S18" s="83">
        <v>3147859288</v>
      </c>
      <c r="T18" s="83">
        <v>3237020742</v>
      </c>
      <c r="U18" s="83">
        <v>2883385384</v>
      </c>
      <c r="V18" s="83">
        <v>3427734560</v>
      </c>
      <c r="W18" s="83">
        <v>3429354975</v>
      </c>
      <c r="X18" s="83">
        <v>3420638482</v>
      </c>
      <c r="Y18" s="83">
        <v>3543794730</v>
      </c>
      <c r="Z18" s="83">
        <v>3243849119</v>
      </c>
      <c r="AA18" s="83">
        <v>4078497953</v>
      </c>
      <c r="AB18" s="83">
        <v>4267400205</v>
      </c>
      <c r="AC18" s="83">
        <v>3970946740</v>
      </c>
      <c r="AD18" s="83">
        <v>4175662495</v>
      </c>
      <c r="AE18" s="83">
        <v>4233901952</v>
      </c>
      <c r="AF18" s="83">
        <v>4966109756.272</v>
      </c>
      <c r="AG18" s="83">
        <v>6242866253.069</v>
      </c>
      <c r="AH18" s="83">
        <v>7181978738.246</v>
      </c>
      <c r="AI18" s="83">
        <v>7177718889.783</v>
      </c>
      <c r="AJ18" s="83">
        <v>7051706242.604</v>
      </c>
      <c r="AK18" s="83">
        <v>7016193518.984</v>
      </c>
      <c r="AL18" s="83">
        <v>7019999218.893</v>
      </c>
      <c r="AM18" s="83">
        <v>6723605184.652</v>
      </c>
      <c r="AN18" s="83">
        <v>6788969302.42825</v>
      </c>
      <c r="AO18" s="83">
        <v>4907494333.87598</v>
      </c>
      <c r="AP18" s="83">
        <v>4809169459.30223</v>
      </c>
      <c r="AQ18" s="83">
        <v>4666448929.39264</v>
      </c>
      <c r="AR18" s="107"/>
      <c r="AS18" s="107">
        <v>4185526389.432</v>
      </c>
      <c r="AT18" s="107">
        <v>4297941163.729</v>
      </c>
      <c r="AU18" s="107">
        <v>4010672970.99</v>
      </c>
      <c r="AV18" s="107">
        <v>3924308297.891</v>
      </c>
      <c r="AW18" s="107">
        <v>4078480062.74</v>
      </c>
      <c r="AX18" s="107">
        <v>4203608112.196</v>
      </c>
      <c r="AY18" s="107">
        <v>4467776569.012</v>
      </c>
      <c r="AZ18" s="107">
        <v>4179399135.985</v>
      </c>
      <c r="BA18" s="107">
        <v>4301083632.168</v>
      </c>
      <c r="BB18" s="107">
        <v>4208857983.48431</v>
      </c>
      <c r="BC18" s="107">
        <v>4060840415.507</v>
      </c>
      <c r="BD18" s="107">
        <v>4098448848.584</v>
      </c>
      <c r="BE18" s="107">
        <v>4098657609.329</v>
      </c>
      <c r="BF18" s="107">
        <v>4292457249.477</v>
      </c>
      <c r="BG18" s="107">
        <v>4432743838.35</v>
      </c>
      <c r="BH18" s="107">
        <v>4480724062.421</v>
      </c>
      <c r="BI18" s="107">
        <v>4398041687.559</v>
      </c>
      <c r="BJ18" s="107">
        <v>4750424025.094</v>
      </c>
    </row>
    <row r="19" spans="1:62" ht="10.5">
      <c r="A19" s="14" t="s">
        <v>170</v>
      </c>
      <c r="B19" s="12" t="s">
        <v>171</v>
      </c>
      <c r="C19" s="85"/>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109"/>
      <c r="AS19" s="109"/>
      <c r="AT19" s="109"/>
      <c r="AU19" s="109"/>
      <c r="AV19" s="109"/>
      <c r="AW19" s="109"/>
      <c r="AX19" s="109"/>
      <c r="AY19" s="109"/>
      <c r="AZ19" s="109"/>
      <c r="BA19" s="109"/>
      <c r="BB19" s="109"/>
      <c r="BC19" s="109"/>
      <c r="BD19" s="109"/>
      <c r="BE19" s="109"/>
      <c r="BF19" s="109"/>
      <c r="BG19" s="109"/>
      <c r="BH19" s="109"/>
      <c r="BI19" s="109"/>
      <c r="BJ19" s="109"/>
    </row>
    <row r="20" spans="1:62" ht="11.25">
      <c r="A20" s="14" t="s">
        <v>172</v>
      </c>
      <c r="B20" s="7" t="s">
        <v>173</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107"/>
      <c r="AS20" s="107"/>
      <c r="AT20" s="107"/>
      <c r="AU20" s="107"/>
      <c r="AV20" s="107"/>
      <c r="AW20" s="107"/>
      <c r="AX20" s="107"/>
      <c r="AY20" s="107"/>
      <c r="AZ20" s="107"/>
      <c r="BA20" s="107"/>
      <c r="BB20" s="107"/>
      <c r="BC20" s="107"/>
      <c r="BD20" s="107"/>
      <c r="BE20" s="107"/>
      <c r="BF20" s="107"/>
      <c r="BG20" s="107"/>
      <c r="BH20" s="107"/>
      <c r="BI20" s="107"/>
      <c r="BJ20" s="107"/>
    </row>
    <row r="21" spans="1:62" ht="11.25">
      <c r="A21" s="14" t="s">
        <v>174</v>
      </c>
      <c r="B21" s="7" t="s">
        <v>175</v>
      </c>
      <c r="C21" s="83">
        <v>1681710016</v>
      </c>
      <c r="D21" s="83">
        <v>1669316784</v>
      </c>
      <c r="E21" s="83">
        <v>1973526181</v>
      </c>
      <c r="F21" s="83">
        <v>1615667382</v>
      </c>
      <c r="G21" s="83">
        <v>1989924011</v>
      </c>
      <c r="H21" s="83">
        <v>1679491467</v>
      </c>
      <c r="I21" s="83">
        <v>2051012696</v>
      </c>
      <c r="J21" s="83">
        <v>1938413585</v>
      </c>
      <c r="K21" s="83">
        <v>2358103549</v>
      </c>
      <c r="L21" s="83">
        <v>2447069456</v>
      </c>
      <c r="M21" s="83">
        <v>2463903659</v>
      </c>
      <c r="N21" s="83">
        <v>2301149927</v>
      </c>
      <c r="O21" s="83">
        <v>2532318471</v>
      </c>
      <c r="P21" s="83">
        <v>2435436899</v>
      </c>
      <c r="Q21" s="83">
        <v>2526533398</v>
      </c>
      <c r="R21" s="83">
        <v>2464924217</v>
      </c>
      <c r="S21" s="83">
        <v>2659831538</v>
      </c>
      <c r="T21" s="83">
        <v>2698955260</v>
      </c>
      <c r="U21" s="83">
        <v>2307235456</v>
      </c>
      <c r="V21" s="83">
        <v>2300611270</v>
      </c>
      <c r="W21" s="83">
        <v>2496881674</v>
      </c>
      <c r="X21" s="83">
        <v>2706968727</v>
      </c>
      <c r="Y21" s="83">
        <v>2577093515</v>
      </c>
      <c r="Z21" s="83">
        <v>2489241795</v>
      </c>
      <c r="AA21" s="83">
        <v>3278140361</v>
      </c>
      <c r="AB21" s="83">
        <v>3205066113</v>
      </c>
      <c r="AC21" s="83">
        <v>3248768658</v>
      </c>
      <c r="AD21" s="83">
        <v>3217492296</v>
      </c>
      <c r="AE21" s="83">
        <v>2782893287</v>
      </c>
      <c r="AF21" s="83">
        <v>3108723798.4997</v>
      </c>
      <c r="AG21" s="83">
        <v>4329912286</v>
      </c>
      <c r="AH21" s="83">
        <v>5043143307.5</v>
      </c>
      <c r="AI21" s="83">
        <v>4748182982.2632</v>
      </c>
      <c r="AJ21" s="83">
        <v>5492182749.6005</v>
      </c>
      <c r="AK21" s="83">
        <v>6080674819.8776</v>
      </c>
      <c r="AL21" s="83">
        <v>6500538887.5174</v>
      </c>
      <c r="AM21" s="83">
        <v>6483822054.7368</v>
      </c>
      <c r="AN21" s="83">
        <v>6405648726.81</v>
      </c>
      <c r="AO21" s="83">
        <v>7819987295.45</v>
      </c>
      <c r="AP21" s="83">
        <v>8375454787.18</v>
      </c>
      <c r="AQ21" s="83">
        <v>8103208836.12</v>
      </c>
      <c r="AR21" s="107">
        <v>7949589302</v>
      </c>
      <c r="AS21" s="107">
        <v>8443684459.98</v>
      </c>
      <c r="AT21" s="107">
        <v>9034051611</v>
      </c>
      <c r="AU21" s="107">
        <v>9857981078</v>
      </c>
      <c r="AV21" s="107">
        <v>9586719155.09</v>
      </c>
      <c r="AW21" s="107">
        <v>9117372302</v>
      </c>
      <c r="AX21" s="107">
        <v>9174563714</v>
      </c>
      <c r="AY21" s="107">
        <v>10044349273</v>
      </c>
      <c r="AZ21" s="107">
        <v>10954138030</v>
      </c>
      <c r="BA21" s="107">
        <v>12289674374</v>
      </c>
      <c r="BB21" s="107">
        <v>12649865898</v>
      </c>
      <c r="BC21" s="107">
        <v>13888885391</v>
      </c>
      <c r="BD21" s="107">
        <v>12486511768</v>
      </c>
      <c r="BE21" s="107">
        <v>12157071208</v>
      </c>
      <c r="BF21" s="107">
        <v>11687327620</v>
      </c>
      <c r="BG21" s="107">
        <v>11545712547</v>
      </c>
      <c r="BH21" s="107">
        <v>11406539047</v>
      </c>
      <c r="BI21" s="107">
        <v>12739793880</v>
      </c>
      <c r="BJ21" s="107">
        <v>13454868012</v>
      </c>
    </row>
    <row r="22" spans="1:62" ht="11.25">
      <c r="A22" s="14" t="s">
        <v>176</v>
      </c>
      <c r="B22" s="7" t="s">
        <v>177</v>
      </c>
      <c r="C22" s="83">
        <v>2982263712</v>
      </c>
      <c r="D22" s="83">
        <v>2909216866</v>
      </c>
      <c r="E22" s="83">
        <v>3529346964</v>
      </c>
      <c r="F22" s="83">
        <v>3213766064</v>
      </c>
      <c r="G22" s="83">
        <v>2897273837</v>
      </c>
      <c r="H22" s="83">
        <v>2852699158</v>
      </c>
      <c r="I22" s="83">
        <v>3431717302</v>
      </c>
      <c r="J22" s="83">
        <v>3023866764</v>
      </c>
      <c r="K22" s="83">
        <v>3155248075</v>
      </c>
      <c r="L22" s="83">
        <v>3526828188</v>
      </c>
      <c r="M22" s="83">
        <v>3618694296</v>
      </c>
      <c r="N22" s="83">
        <v>3407930598</v>
      </c>
      <c r="O22" s="83">
        <v>3722985695</v>
      </c>
      <c r="P22" s="83">
        <v>3693807547</v>
      </c>
      <c r="Q22" s="83">
        <v>4188384010</v>
      </c>
      <c r="R22" s="83">
        <v>4150203092</v>
      </c>
      <c r="S22" s="83">
        <v>4465618295</v>
      </c>
      <c r="T22" s="83">
        <v>4574926779</v>
      </c>
      <c r="U22" s="83">
        <v>4385686077</v>
      </c>
      <c r="V22" s="83">
        <v>4575590715</v>
      </c>
      <c r="W22" s="83">
        <v>5487677462</v>
      </c>
      <c r="X22" s="83">
        <v>4966381020</v>
      </c>
      <c r="Y22" s="83">
        <v>4923028102</v>
      </c>
      <c r="Z22" s="83">
        <v>4875706941</v>
      </c>
      <c r="AA22" s="83">
        <v>5671212836</v>
      </c>
      <c r="AB22" s="83">
        <v>5707703221</v>
      </c>
      <c r="AC22" s="83">
        <v>5487662356</v>
      </c>
      <c r="AD22" s="83">
        <v>5584707126</v>
      </c>
      <c r="AE22" s="83">
        <v>5326387503</v>
      </c>
      <c r="AF22" s="83">
        <v>5551385870</v>
      </c>
      <c r="AG22" s="83">
        <v>6967492216</v>
      </c>
      <c r="AH22" s="83">
        <v>6438888484</v>
      </c>
      <c r="AI22" s="83">
        <v>6787902838</v>
      </c>
      <c r="AJ22" s="83">
        <v>7198018323</v>
      </c>
      <c r="AK22" s="83">
        <v>8820704344</v>
      </c>
      <c r="AL22" s="83">
        <v>8582045602</v>
      </c>
      <c r="AM22" s="83">
        <v>8850206948</v>
      </c>
      <c r="AN22" s="83">
        <v>8253394745</v>
      </c>
      <c r="AO22" s="83">
        <v>8541968971</v>
      </c>
      <c r="AP22" s="83">
        <v>8571360841</v>
      </c>
      <c r="AQ22" s="83">
        <v>8420832981</v>
      </c>
      <c r="AR22" s="107">
        <v>8470091915</v>
      </c>
      <c r="AS22" s="107">
        <v>9146583497</v>
      </c>
      <c r="AT22" s="107">
        <v>9953773757</v>
      </c>
      <c r="AU22" s="107">
        <v>8487823138</v>
      </c>
      <c r="AV22" s="107">
        <v>8776702673</v>
      </c>
      <c r="AW22" s="107">
        <v>9722341762</v>
      </c>
      <c r="AX22" s="107">
        <v>9570184576</v>
      </c>
      <c r="AY22" s="107">
        <v>10919024257</v>
      </c>
      <c r="AZ22" s="107">
        <v>9733538639</v>
      </c>
      <c r="BA22" s="107">
        <v>11012145014</v>
      </c>
      <c r="BB22" s="107">
        <v>12206085546</v>
      </c>
      <c r="BC22" s="107">
        <v>13093065114</v>
      </c>
      <c r="BD22" s="107">
        <v>13056535377</v>
      </c>
      <c r="BE22" s="107">
        <v>19227877374.485428</v>
      </c>
      <c r="BF22" s="107">
        <v>23131247621.23195</v>
      </c>
      <c r="BG22" s="107">
        <v>21688735269.806973</v>
      </c>
      <c r="BH22" s="107">
        <v>25024066992.140266</v>
      </c>
      <c r="BI22" s="107">
        <v>26239356726.55892</v>
      </c>
      <c r="BJ22" s="107">
        <v>28606846271.219456</v>
      </c>
    </row>
    <row r="23" spans="1:62" ht="11.25">
      <c r="A23" s="14" t="s">
        <v>178</v>
      </c>
      <c r="B23" s="7" t="s">
        <v>179</v>
      </c>
      <c r="C23" s="83">
        <v>329354045</v>
      </c>
      <c r="D23" s="83">
        <v>394745195</v>
      </c>
      <c r="E23" s="83">
        <v>490234547</v>
      </c>
      <c r="F23" s="83">
        <v>655417261</v>
      </c>
      <c r="G23" s="83">
        <v>651229556</v>
      </c>
      <c r="H23" s="83">
        <v>1040755661</v>
      </c>
      <c r="I23" s="83">
        <v>1249606320</v>
      </c>
      <c r="J23" s="83">
        <v>1346303990</v>
      </c>
      <c r="K23" s="83">
        <v>1522037131</v>
      </c>
      <c r="L23" s="83">
        <v>1571926886</v>
      </c>
      <c r="M23" s="83">
        <v>1657189414</v>
      </c>
      <c r="N23" s="83">
        <v>1553309217</v>
      </c>
      <c r="O23" s="83">
        <v>1662755885</v>
      </c>
      <c r="P23" s="83">
        <v>1664272868</v>
      </c>
      <c r="Q23" s="83">
        <v>1714372161</v>
      </c>
      <c r="R23" s="83">
        <v>1732262935</v>
      </c>
      <c r="S23" s="83">
        <v>1807310633</v>
      </c>
      <c r="T23" s="83">
        <v>1847085217</v>
      </c>
      <c r="U23" s="83">
        <v>1957916086</v>
      </c>
      <c r="V23" s="83">
        <v>1860712494</v>
      </c>
      <c r="W23" s="83">
        <v>1941835106</v>
      </c>
      <c r="X23" s="83">
        <v>2016520151</v>
      </c>
      <c r="Y23" s="83">
        <v>2087743674</v>
      </c>
      <c r="Z23" s="83">
        <v>2135335132</v>
      </c>
      <c r="AA23" s="83">
        <v>2413195642</v>
      </c>
      <c r="AB23" s="83">
        <v>2293380029</v>
      </c>
      <c r="AC23" s="83">
        <v>1963541709</v>
      </c>
      <c r="AD23" s="83">
        <v>1486905240</v>
      </c>
      <c r="AE23" s="83">
        <v>1483571160</v>
      </c>
      <c r="AF23" s="83">
        <v>1247575279</v>
      </c>
      <c r="AG23" s="83">
        <v>1315748583</v>
      </c>
      <c r="AH23" s="83">
        <v>1236915283</v>
      </c>
      <c r="AI23" s="83">
        <v>1305037350</v>
      </c>
      <c r="AJ23" s="83">
        <v>1209406225</v>
      </c>
      <c r="AK23" s="83">
        <v>1217364940</v>
      </c>
      <c r="AL23" s="83">
        <v>1042071051</v>
      </c>
      <c r="AM23" s="83">
        <v>1171666561</v>
      </c>
      <c r="AN23" s="83">
        <v>1662980612</v>
      </c>
      <c r="AO23" s="83">
        <v>1772277224</v>
      </c>
      <c r="AP23" s="83">
        <v>1265245097</v>
      </c>
      <c r="AQ23" s="83">
        <v>1331592681</v>
      </c>
      <c r="AR23" s="107">
        <v>1179871055</v>
      </c>
      <c r="AS23" s="107">
        <v>1123707246</v>
      </c>
      <c r="AT23" s="107">
        <v>1016304708</v>
      </c>
      <c r="AU23" s="107">
        <v>1122770409</v>
      </c>
      <c r="AV23" s="107">
        <v>1280181620</v>
      </c>
      <c r="AW23" s="107">
        <v>1331308415</v>
      </c>
      <c r="AX23" s="107">
        <v>1200078475</v>
      </c>
      <c r="AY23" s="107">
        <v>1365094082</v>
      </c>
      <c r="AZ23" s="107">
        <v>1345257087</v>
      </c>
      <c r="BA23" s="107">
        <v>1278204742</v>
      </c>
      <c r="BB23" s="107">
        <v>1082123889</v>
      </c>
      <c r="BC23" s="107">
        <v>1120780092</v>
      </c>
      <c r="BD23" s="107">
        <v>800077374</v>
      </c>
      <c r="BE23" s="107">
        <v>775104538</v>
      </c>
      <c r="BF23" s="107">
        <v>668839597.292</v>
      </c>
      <c r="BG23" s="107">
        <v>729208051.554096</v>
      </c>
      <c r="BH23" s="107">
        <v>769703561.497393</v>
      </c>
      <c r="BI23" s="107">
        <v>801773296.693</v>
      </c>
      <c r="BJ23" s="107">
        <v>814622979.155</v>
      </c>
    </row>
    <row r="24" spans="1:62" ht="11.25">
      <c r="A24" s="14" t="s">
        <v>180</v>
      </c>
      <c r="B24" s="7" t="s">
        <v>181</v>
      </c>
      <c r="C24" s="83"/>
      <c r="D24" s="83">
        <v>1250265301</v>
      </c>
      <c r="E24" s="83"/>
      <c r="F24" s="83">
        <v>1552542698</v>
      </c>
      <c r="G24" s="83"/>
      <c r="H24" s="83">
        <v>1602204582</v>
      </c>
      <c r="I24" s="83"/>
      <c r="J24" s="83">
        <v>1345740806</v>
      </c>
      <c r="K24" s="83"/>
      <c r="L24" s="83">
        <v>1219046383</v>
      </c>
      <c r="M24" s="83"/>
      <c r="N24" s="83">
        <v>1211683070</v>
      </c>
      <c r="O24" s="83">
        <v>1242482683</v>
      </c>
      <c r="P24" s="83">
        <v>1272638146</v>
      </c>
      <c r="Q24" s="83">
        <v>1287588744</v>
      </c>
      <c r="R24" s="83">
        <v>1469436706</v>
      </c>
      <c r="S24" s="83">
        <v>1490969395</v>
      </c>
      <c r="T24" s="83">
        <v>1526836022</v>
      </c>
      <c r="U24" s="83">
        <v>1491237300</v>
      </c>
      <c r="V24" s="83">
        <v>1538620028</v>
      </c>
      <c r="W24" s="83">
        <v>1559684038</v>
      </c>
      <c r="X24" s="83">
        <v>1559645024</v>
      </c>
      <c r="Y24" s="83">
        <v>1481521584</v>
      </c>
      <c r="Z24" s="83">
        <v>1513851104</v>
      </c>
      <c r="AA24" s="83">
        <v>1666869790</v>
      </c>
      <c r="AB24" s="83">
        <v>1643246474</v>
      </c>
      <c r="AC24" s="83">
        <v>1649257350</v>
      </c>
      <c r="AD24" s="83">
        <v>1393147963</v>
      </c>
      <c r="AE24" s="83">
        <v>1388923168</v>
      </c>
      <c r="AF24" s="83">
        <v>1262549533</v>
      </c>
      <c r="AG24" s="83">
        <v>1320856851</v>
      </c>
      <c r="AH24" s="83">
        <v>1341056464</v>
      </c>
      <c r="AI24" s="83">
        <v>1315099771</v>
      </c>
      <c r="AJ24" s="83">
        <v>1324394422</v>
      </c>
      <c r="AK24" s="83">
        <v>1302491635</v>
      </c>
      <c r="AL24" s="83">
        <v>1241754781</v>
      </c>
      <c r="AM24" s="83">
        <v>1224754745</v>
      </c>
      <c r="AN24" s="83">
        <v>1254867683</v>
      </c>
      <c r="AO24" s="83">
        <v>1294527005</v>
      </c>
      <c r="AP24" s="83">
        <v>1337375062</v>
      </c>
      <c r="AQ24" s="83">
        <v>1356287968</v>
      </c>
      <c r="AR24" s="107">
        <v>1410510730</v>
      </c>
      <c r="AS24" s="107">
        <v>1391411231</v>
      </c>
      <c r="AT24" s="107">
        <v>1488717298</v>
      </c>
      <c r="AU24" s="107">
        <v>1543263788</v>
      </c>
      <c r="AV24" s="107">
        <v>1671996799</v>
      </c>
      <c r="AW24" s="107">
        <v>1801700015</v>
      </c>
      <c r="AX24" s="107">
        <v>1933811845</v>
      </c>
      <c r="AY24" s="107">
        <v>2013834613</v>
      </c>
      <c r="AZ24" s="107">
        <v>2070334822</v>
      </c>
      <c r="BA24" s="107">
        <v>2237659724</v>
      </c>
      <c r="BB24" s="107">
        <v>2509765916</v>
      </c>
      <c r="BC24" s="107">
        <v>2507185805</v>
      </c>
      <c r="BD24" s="107">
        <v>2771080840</v>
      </c>
      <c r="BE24" s="107">
        <v>2999242870.6372</v>
      </c>
      <c r="BF24" s="107">
        <v>3440790346.11137</v>
      </c>
      <c r="BG24" s="107">
        <v>3668238650.0519204</v>
      </c>
      <c r="BH24" s="107">
        <v>4005903437.0180297</v>
      </c>
      <c r="BI24" s="107">
        <v>4360414333.19742</v>
      </c>
      <c r="BJ24" s="107">
        <v>4808509243.497561</v>
      </c>
    </row>
    <row r="25" spans="1:62" ht="11.25">
      <c r="A25" s="14" t="s">
        <v>182</v>
      </c>
      <c r="B25" s="7" t="s">
        <v>183</v>
      </c>
      <c r="C25" s="83"/>
      <c r="D25" s="83">
        <v>642649808</v>
      </c>
      <c r="E25" s="83"/>
      <c r="F25" s="83">
        <v>882918765</v>
      </c>
      <c r="G25" s="83"/>
      <c r="H25" s="83">
        <v>949170702</v>
      </c>
      <c r="I25" s="83"/>
      <c r="J25" s="83">
        <v>617332093</v>
      </c>
      <c r="K25" s="83"/>
      <c r="L25" s="83">
        <v>595593526</v>
      </c>
      <c r="M25" s="83"/>
      <c r="N25" s="83">
        <v>523328080</v>
      </c>
      <c r="O25" s="83">
        <v>588516376</v>
      </c>
      <c r="P25" s="83">
        <v>582221876</v>
      </c>
      <c r="Q25" s="83">
        <v>610170577</v>
      </c>
      <c r="R25" s="83">
        <v>618665906</v>
      </c>
      <c r="S25" s="83">
        <v>624042130</v>
      </c>
      <c r="T25" s="83">
        <v>624124307</v>
      </c>
      <c r="U25" s="83">
        <v>705144620</v>
      </c>
      <c r="V25" s="83">
        <v>695698313</v>
      </c>
      <c r="W25" s="83">
        <v>676903249</v>
      </c>
      <c r="X25" s="83">
        <v>691169433</v>
      </c>
      <c r="Y25" s="83">
        <v>724491155</v>
      </c>
      <c r="Z25" s="83">
        <v>1088955951</v>
      </c>
      <c r="AA25" s="83">
        <v>1122865190</v>
      </c>
      <c r="AB25" s="83">
        <v>1129293001</v>
      </c>
      <c r="AC25" s="83">
        <v>1106846441</v>
      </c>
      <c r="AD25" s="83">
        <v>1292888346</v>
      </c>
      <c r="AE25" s="83">
        <v>1316530061</v>
      </c>
      <c r="AF25" s="83">
        <v>707396035</v>
      </c>
      <c r="AG25" s="83">
        <v>820503966</v>
      </c>
      <c r="AH25" s="83">
        <v>923459395</v>
      </c>
      <c r="AI25" s="83">
        <v>897046163</v>
      </c>
      <c r="AJ25" s="83">
        <v>869963875</v>
      </c>
      <c r="AK25" s="83">
        <v>889418821</v>
      </c>
      <c r="AL25" s="83">
        <v>870822007</v>
      </c>
      <c r="AM25" s="83">
        <v>857443304</v>
      </c>
      <c r="AN25" s="83">
        <v>841872105</v>
      </c>
      <c r="AO25" s="83">
        <v>824803290</v>
      </c>
      <c r="AP25" s="83">
        <v>799620008</v>
      </c>
      <c r="AQ25" s="83">
        <v>770945274</v>
      </c>
      <c r="AR25" s="107">
        <v>706902145</v>
      </c>
      <c r="AS25" s="107">
        <v>809401932</v>
      </c>
      <c r="AT25" s="107">
        <v>820195201</v>
      </c>
      <c r="AU25" s="107">
        <v>763324501</v>
      </c>
      <c r="AV25" s="107">
        <v>779749195</v>
      </c>
      <c r="AW25" s="107">
        <v>779460263</v>
      </c>
      <c r="AX25" s="107">
        <v>766785780</v>
      </c>
      <c r="AY25" s="107">
        <v>747143533</v>
      </c>
      <c r="AZ25" s="107">
        <v>727730082</v>
      </c>
      <c r="BA25" s="107">
        <v>738197623</v>
      </c>
      <c r="BB25" s="107">
        <v>653365230</v>
      </c>
      <c r="BC25" s="107">
        <v>656478045</v>
      </c>
      <c r="BD25" s="107">
        <v>653931918</v>
      </c>
      <c r="BE25" s="107">
        <v>739881762.71337</v>
      </c>
      <c r="BF25" s="107">
        <v>396978130.46963996</v>
      </c>
      <c r="BG25" s="107">
        <v>422471878.4771099</v>
      </c>
      <c r="BH25" s="107">
        <v>418668286.85731</v>
      </c>
      <c r="BI25" s="107">
        <v>442789299.60384</v>
      </c>
      <c r="BJ25" s="107">
        <v>382221518.80349994</v>
      </c>
    </row>
    <row r="26" spans="1:62" ht="11.25">
      <c r="A26" s="14" t="s">
        <v>184</v>
      </c>
      <c r="B26" s="7" t="s">
        <v>185</v>
      </c>
      <c r="C26" s="83">
        <v>4464815959</v>
      </c>
      <c r="D26" s="83">
        <v>4539201875</v>
      </c>
      <c r="E26" s="83">
        <v>4694582641</v>
      </c>
      <c r="F26" s="83">
        <v>4822696691</v>
      </c>
      <c r="G26" s="83">
        <v>4395631244</v>
      </c>
      <c r="H26" s="83">
        <v>4475087139</v>
      </c>
      <c r="I26" s="83">
        <v>4323563640</v>
      </c>
      <c r="J26" s="83">
        <v>3806655871</v>
      </c>
      <c r="K26" s="83">
        <v>3798670974</v>
      </c>
      <c r="L26" s="83">
        <v>3660428309</v>
      </c>
      <c r="M26" s="83">
        <v>3588203589</v>
      </c>
      <c r="N26" s="83">
        <v>3468639493</v>
      </c>
      <c r="O26" s="83">
        <v>3386130991</v>
      </c>
      <c r="P26" s="83">
        <v>3269540785</v>
      </c>
      <c r="Q26" s="83">
        <v>3223703865</v>
      </c>
      <c r="R26" s="83">
        <v>3229953824</v>
      </c>
      <c r="S26" s="83">
        <v>3134991040</v>
      </c>
      <c r="T26" s="83">
        <v>3120978485</v>
      </c>
      <c r="U26" s="83">
        <v>2996541975</v>
      </c>
      <c r="V26" s="83">
        <v>2998203779</v>
      </c>
      <c r="W26" s="83">
        <v>2933978429</v>
      </c>
      <c r="X26" s="83">
        <v>3083434080</v>
      </c>
      <c r="Y26" s="83">
        <v>3350268399</v>
      </c>
      <c r="Z26" s="83">
        <v>3456274411</v>
      </c>
      <c r="AA26" s="83">
        <v>4352616142</v>
      </c>
      <c r="AB26" s="83">
        <v>4171225459</v>
      </c>
      <c r="AC26" s="83">
        <v>3807925081</v>
      </c>
      <c r="AD26" s="83">
        <v>3678475456</v>
      </c>
      <c r="AE26" s="83">
        <v>3786880661</v>
      </c>
      <c r="AF26" s="83">
        <v>3877669567</v>
      </c>
      <c r="AG26" s="83">
        <v>5343726304</v>
      </c>
      <c r="AH26" s="83">
        <v>6642318051</v>
      </c>
      <c r="AI26" s="83">
        <v>6732284694</v>
      </c>
      <c r="AJ26" s="83">
        <v>6591435949</v>
      </c>
      <c r="AK26" s="83">
        <v>6518294068</v>
      </c>
      <c r="AL26" s="83">
        <v>6182135427</v>
      </c>
      <c r="AM26" s="83">
        <v>5631688361</v>
      </c>
      <c r="AN26" s="83">
        <v>5587198927</v>
      </c>
      <c r="AO26" s="83">
        <v>4022794103</v>
      </c>
      <c r="AP26" s="83">
        <v>3598858245</v>
      </c>
      <c r="AQ26" s="83">
        <v>3403459334</v>
      </c>
      <c r="AR26" s="107">
        <v>3355623333</v>
      </c>
      <c r="AS26" s="107">
        <v>3112760008</v>
      </c>
      <c r="AT26" s="107">
        <v>3211299093</v>
      </c>
      <c r="AU26" s="107">
        <v>2661531038</v>
      </c>
      <c r="AV26" s="107">
        <v>2512384127</v>
      </c>
      <c r="AW26" s="107">
        <v>2528273061</v>
      </c>
      <c r="AX26" s="107">
        <v>2484071669</v>
      </c>
      <c r="AY26" s="107">
        <v>2723697416</v>
      </c>
      <c r="AZ26" s="107">
        <v>2406039618</v>
      </c>
      <c r="BA26" s="107">
        <v>2432145557</v>
      </c>
      <c r="BB26" s="107">
        <v>2157857718</v>
      </c>
      <c r="BC26" s="107">
        <v>2089057089</v>
      </c>
      <c r="BD26" s="107">
        <v>2210775997</v>
      </c>
      <c r="BE26" s="107">
        <v>2254633659.8511987</v>
      </c>
      <c r="BF26" s="107">
        <v>2281180967.86454</v>
      </c>
      <c r="BG26" s="107">
        <v>2253195667.6796403</v>
      </c>
      <c r="BH26" s="107">
        <v>2247426025.584841</v>
      </c>
      <c r="BI26" s="107">
        <v>2226351680.96375</v>
      </c>
      <c r="BJ26" s="107">
        <v>2398535191.6075</v>
      </c>
    </row>
    <row r="27" spans="1:62" ht="11.25">
      <c r="A27" s="14" t="s">
        <v>186</v>
      </c>
      <c r="B27" s="7" t="s">
        <v>187</v>
      </c>
      <c r="C27" s="83">
        <v>6458322045</v>
      </c>
      <c r="D27" s="83">
        <v>6473926561</v>
      </c>
      <c r="E27" s="83">
        <v>6389045578</v>
      </c>
      <c r="F27" s="83">
        <v>6235786281</v>
      </c>
      <c r="G27" s="83">
        <v>5934759228</v>
      </c>
      <c r="H27" s="83">
        <v>5605416815</v>
      </c>
      <c r="I27" s="83">
        <v>5887548052</v>
      </c>
      <c r="J27" s="83">
        <v>5028466922</v>
      </c>
      <c r="K27" s="83">
        <v>4383485738</v>
      </c>
      <c r="L27" s="83">
        <v>4302557925</v>
      </c>
      <c r="M27" s="83">
        <v>4121101037</v>
      </c>
      <c r="N27" s="83">
        <v>4073308450</v>
      </c>
      <c r="O27" s="83">
        <v>3916651501</v>
      </c>
      <c r="P27" s="83">
        <v>3905990146</v>
      </c>
      <c r="Q27" s="83">
        <v>4205240781</v>
      </c>
      <c r="R27" s="83">
        <v>3879496156</v>
      </c>
      <c r="S27" s="83">
        <v>4273386955</v>
      </c>
      <c r="T27" s="83">
        <v>4045921057</v>
      </c>
      <c r="U27" s="83">
        <v>4020951397</v>
      </c>
      <c r="V27" s="83">
        <v>3894042247</v>
      </c>
      <c r="W27" s="83">
        <v>4242594261</v>
      </c>
      <c r="X27" s="83">
        <v>4575233694</v>
      </c>
      <c r="Y27" s="83">
        <v>4878917925</v>
      </c>
      <c r="Z27" s="83">
        <v>4846749760</v>
      </c>
      <c r="AA27" s="83">
        <v>6532782425</v>
      </c>
      <c r="AB27" s="83">
        <v>6314281497</v>
      </c>
      <c r="AC27" s="83">
        <v>6473616645</v>
      </c>
      <c r="AD27" s="83">
        <v>7756293607</v>
      </c>
      <c r="AE27" s="83">
        <v>7256350186</v>
      </c>
      <c r="AF27" s="83">
        <v>7477033185</v>
      </c>
      <c r="AG27" s="83">
        <v>10945068633</v>
      </c>
      <c r="AH27" s="83">
        <v>13404239398</v>
      </c>
      <c r="AI27" s="83">
        <v>12515632876</v>
      </c>
      <c r="AJ27" s="83">
        <v>11791345304</v>
      </c>
      <c r="AK27" s="83">
        <v>12136510838</v>
      </c>
      <c r="AL27" s="83">
        <v>11180721565</v>
      </c>
      <c r="AM27" s="83">
        <v>10011999792</v>
      </c>
      <c r="AN27" s="83">
        <v>9504020187</v>
      </c>
      <c r="AO27" s="83">
        <v>9996432141</v>
      </c>
      <c r="AP27" s="83">
        <v>9206173454</v>
      </c>
      <c r="AQ27" s="83">
        <v>8426821895</v>
      </c>
      <c r="AR27" s="107">
        <v>8456626171</v>
      </c>
      <c r="AS27" s="107">
        <v>9294031865</v>
      </c>
      <c r="AT27" s="107">
        <v>9272153771</v>
      </c>
      <c r="AU27" s="107">
        <v>8432292410</v>
      </c>
      <c r="AV27" s="107">
        <v>8610027689</v>
      </c>
      <c r="AW27" s="107">
        <v>9087233015</v>
      </c>
      <c r="AX27" s="107">
        <v>8704029508</v>
      </c>
      <c r="AY27" s="107">
        <v>10246074196</v>
      </c>
      <c r="AZ27" s="107">
        <v>8981974382</v>
      </c>
      <c r="BA27" s="107">
        <v>9708644605</v>
      </c>
      <c r="BB27" s="107">
        <v>9583386548.4703</v>
      </c>
      <c r="BC27" s="107">
        <v>9596915250</v>
      </c>
      <c r="BD27" s="107">
        <v>10483045923.878757</v>
      </c>
      <c r="BE27" s="107">
        <v>10475977055.77285</v>
      </c>
      <c r="BF27" s="107">
        <v>10760972424.704952</v>
      </c>
      <c r="BG27" s="107">
        <v>12101947831.717808</v>
      </c>
      <c r="BH27" s="107">
        <v>12969257680.546026</v>
      </c>
      <c r="BI27" s="107">
        <v>13272113877.104403</v>
      </c>
      <c r="BJ27" s="107">
        <v>13297933417.176304</v>
      </c>
    </row>
    <row r="28" spans="1:62" ht="11.25">
      <c r="A28" s="14" t="s">
        <v>188</v>
      </c>
      <c r="B28" s="7" t="s">
        <v>189</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107"/>
      <c r="AS28" s="107"/>
      <c r="AT28" s="107"/>
      <c r="AU28" s="107"/>
      <c r="AV28" s="107"/>
      <c r="AW28" s="107"/>
      <c r="AX28" s="107"/>
      <c r="AY28" s="107"/>
      <c r="AZ28" s="107"/>
      <c r="BA28" s="107"/>
      <c r="BB28" s="107"/>
      <c r="BC28" s="107"/>
      <c r="BD28" s="107"/>
      <c r="BE28" s="107"/>
      <c r="BF28" s="107"/>
      <c r="BG28" s="107"/>
      <c r="BH28" s="107"/>
      <c r="BI28" s="107"/>
      <c r="BJ28" s="107"/>
    </row>
    <row r="29" spans="1:62" ht="21">
      <c r="A29" s="14" t="s">
        <v>190</v>
      </c>
      <c r="B29" s="7" t="s">
        <v>191</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107"/>
      <c r="AS29" s="107"/>
      <c r="AT29" s="107"/>
      <c r="AU29" s="107"/>
      <c r="AV29" s="107"/>
      <c r="AW29" s="107"/>
      <c r="AX29" s="107"/>
      <c r="AY29" s="107"/>
      <c r="AZ29" s="107"/>
      <c r="BA29" s="107"/>
      <c r="BB29" s="107"/>
      <c r="BC29" s="107"/>
      <c r="BD29" s="107"/>
      <c r="BE29" s="107"/>
      <c r="BF29" s="107"/>
      <c r="BG29" s="107"/>
      <c r="BH29" s="107"/>
      <c r="BI29" s="107"/>
      <c r="BJ29" s="107"/>
    </row>
    <row r="30" spans="1:62" ht="10.5">
      <c r="A30" s="14" t="s">
        <v>170</v>
      </c>
      <c r="B30" s="12" t="s">
        <v>192</v>
      </c>
      <c r="C30" s="85"/>
      <c r="D30" s="85"/>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109"/>
      <c r="AS30" s="109"/>
      <c r="AT30" s="109"/>
      <c r="AU30" s="109"/>
      <c r="AV30" s="109"/>
      <c r="AW30" s="109"/>
      <c r="AX30" s="109"/>
      <c r="AY30" s="109"/>
      <c r="AZ30" s="109"/>
      <c r="BA30" s="109"/>
      <c r="BB30" s="109"/>
      <c r="BC30" s="109"/>
      <c r="BD30" s="109"/>
      <c r="BE30" s="109"/>
      <c r="BF30" s="109"/>
      <c r="BG30" s="109"/>
      <c r="BH30" s="109"/>
      <c r="BI30" s="109"/>
      <c r="BJ30" s="109"/>
    </row>
    <row r="31" spans="1:62" ht="11.25">
      <c r="A31" s="14" t="s">
        <v>193</v>
      </c>
      <c r="B31" s="7" t="s">
        <v>194</v>
      </c>
      <c r="C31" s="83">
        <v>-7403779</v>
      </c>
      <c r="D31" s="83">
        <v>-25733204</v>
      </c>
      <c r="E31" s="83">
        <v>37581269</v>
      </c>
      <c r="F31" s="83">
        <v>95330612</v>
      </c>
      <c r="G31" s="83">
        <v>-108689603</v>
      </c>
      <c r="H31" s="83">
        <v>-458633622</v>
      </c>
      <c r="I31" s="83">
        <v>-513888371</v>
      </c>
      <c r="J31" s="83">
        <v>-603864987</v>
      </c>
      <c r="K31" s="83">
        <v>-376551899</v>
      </c>
      <c r="L31" s="83">
        <v>307787785</v>
      </c>
      <c r="M31" s="83">
        <v>60100406</v>
      </c>
      <c r="N31" s="83">
        <v>-22485169</v>
      </c>
      <c r="O31" s="83">
        <v>-23887462</v>
      </c>
      <c r="P31" s="83">
        <v>-1707024</v>
      </c>
      <c r="Q31" s="83">
        <v>25918926</v>
      </c>
      <c r="R31" s="83">
        <v>-970129</v>
      </c>
      <c r="S31" s="83">
        <v>-15327650</v>
      </c>
      <c r="T31" s="83">
        <v>-21998829</v>
      </c>
      <c r="U31" s="83">
        <v>-1492077289</v>
      </c>
      <c r="V31" s="83">
        <v>-80239561</v>
      </c>
      <c r="W31" s="83">
        <v>-72559322</v>
      </c>
      <c r="X31" s="83">
        <v>-85653219</v>
      </c>
      <c r="Y31" s="83">
        <v>-120734230</v>
      </c>
      <c r="Z31" s="83">
        <v>-84236493.88</v>
      </c>
      <c r="AA31" s="83">
        <v>-182953197</v>
      </c>
      <c r="AB31" s="83">
        <v>-70108953.7216</v>
      </c>
      <c r="AC31" s="83">
        <v>-81795739.8867</v>
      </c>
      <c r="AD31" s="83">
        <v>-28628580.25</v>
      </c>
      <c r="AE31" s="83">
        <v>45042698.62</v>
      </c>
      <c r="AF31" s="83">
        <v>36533668.18</v>
      </c>
      <c r="AG31" s="83">
        <v>84458544.08</v>
      </c>
      <c r="AH31" s="83">
        <v>81129742.59</v>
      </c>
      <c r="AI31" s="83">
        <v>83894192.21</v>
      </c>
      <c r="AJ31" s="83">
        <v>50422716</v>
      </c>
      <c r="AK31" s="83">
        <v>38874987.65</v>
      </c>
      <c r="AL31" s="83">
        <v>52473941.91</v>
      </c>
      <c r="AM31" s="83">
        <v>5590235.51</v>
      </c>
      <c r="AN31" s="83">
        <v>1707583.28</v>
      </c>
      <c r="AO31" s="83">
        <v>-4622416.72</v>
      </c>
      <c r="AP31" s="83">
        <v>-526166.5500000007</v>
      </c>
      <c r="AQ31" s="83">
        <v>-14307712.350000001</v>
      </c>
      <c r="AR31" s="107">
        <v>-42477857.74</v>
      </c>
      <c r="AS31" s="107">
        <v>-22942736.380000003</v>
      </c>
      <c r="AT31" s="107">
        <v>97577894.21</v>
      </c>
      <c r="AU31" s="107">
        <v>-566601.6000999995</v>
      </c>
      <c r="AV31" s="107">
        <v>19382381.5418</v>
      </c>
      <c r="AW31" s="107">
        <v>27755799.353099998</v>
      </c>
      <c r="AX31" s="107">
        <v>74279919.57620001</v>
      </c>
      <c r="AY31" s="107">
        <v>21423842.3132</v>
      </c>
      <c r="AZ31" s="107">
        <v>42525539.6007</v>
      </c>
      <c r="BA31" s="107">
        <v>76539070.36</v>
      </c>
      <c r="BB31" s="107">
        <v>15244721.832000004</v>
      </c>
      <c r="BC31" s="107">
        <v>76163877.73</v>
      </c>
      <c r="BD31" s="107">
        <v>66038971.9</v>
      </c>
      <c r="BE31" s="107">
        <v>93526058.1189</v>
      </c>
      <c r="BF31" s="107">
        <v>107549546</v>
      </c>
      <c r="BG31" s="107">
        <v>23564984</v>
      </c>
      <c r="BH31" s="107">
        <v>-1221106923</v>
      </c>
      <c r="BI31" s="107">
        <v>-931196264</v>
      </c>
      <c r="BJ31" s="107">
        <v>30501841</v>
      </c>
    </row>
    <row r="32" spans="1:2" ht="10.5">
      <c r="A32" s="9"/>
      <c r="B32" s="9"/>
    </row>
    <row r="33" ht="10.5">
      <c r="A33" s="9"/>
    </row>
    <row r="36" spans="30:62" ht="10.5">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row>
    <row r="37" spans="30:62" ht="10.5">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row>
    <row r="38" spans="30:62" ht="10.5">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row>
    <row r="39" spans="30:62" ht="10.5">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row>
    <row r="40" spans="30:62" ht="10.5">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row>
    <row r="41" spans="30:62" ht="10.5">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row>
    <row r="42" spans="30:62" ht="10.5">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row>
    <row r="43" spans="30:62" ht="10.5">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row>
    <row r="44" spans="30:62" ht="10.5">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row>
    <row r="45" spans="30:62" ht="10.5">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row>
    <row r="46" spans="30:62" ht="10.5">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row>
    <row r="47" spans="30:62" ht="10.5">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row>
    <row r="48" spans="30:62" ht="10.5">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row>
    <row r="49" spans="30:62" ht="10.5">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row>
    <row r="50" spans="30:62" ht="10.5">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row>
    <row r="51" spans="30:62" ht="10.5">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row>
    <row r="52" spans="30:62" ht="10.5">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row>
    <row r="53" spans="30:62" ht="10.5">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row>
    <row r="54" spans="30:62" ht="10.5">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row>
    <row r="55" spans="30:62" ht="10.5">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J1019"/>
  <sheetViews>
    <sheetView zoomScalePageLayoutView="0" workbookViewId="0" topLeftCell="A1">
      <pane xSplit="2" topLeftCell="C1" activePane="topRight" state="frozen"/>
      <selection pane="topLeft" activeCell="B46" sqref="B46"/>
      <selection pane="topRight" activeCell="C1" sqref="C1"/>
    </sheetView>
  </sheetViews>
  <sheetFormatPr defaultColWidth="9.140625" defaultRowHeight="15"/>
  <cols>
    <col min="1" max="1" width="19.140625" style="17" bestFit="1" customWidth="1"/>
    <col min="2" max="2" width="45.28125" style="17" bestFit="1" customWidth="1"/>
    <col min="3" max="29" width="13.140625" style="17" bestFit="1" customWidth="1"/>
    <col min="30" max="31" width="13.140625" style="18" bestFit="1" customWidth="1"/>
    <col min="32" max="39" width="13.140625" style="45" bestFit="1" customWidth="1"/>
    <col min="40" max="44" width="14.00390625" style="45" bestFit="1" customWidth="1"/>
    <col min="45" max="45" width="14.140625" style="45" bestFit="1" customWidth="1"/>
    <col min="46" max="62" width="15.00390625" style="45" bestFit="1" customWidth="1"/>
    <col min="63" max="88" width="9.140625" style="45" customWidth="1"/>
    <col min="89" max="16384" width="9.140625" style="18" customWidth="1"/>
  </cols>
  <sheetData>
    <row r="1" spans="1:31" ht="10.5">
      <c r="A1" s="16"/>
      <c r="B1" s="1" t="s">
        <v>0</v>
      </c>
      <c r="AD1" s="45"/>
      <c r="AE1" s="45"/>
    </row>
    <row r="2" spans="1:31" ht="21">
      <c r="A2" s="19"/>
      <c r="B2" s="20" t="s">
        <v>196</v>
      </c>
      <c r="AD2" s="45"/>
      <c r="AE2" s="45"/>
    </row>
    <row r="3" spans="1:31" ht="10.5">
      <c r="A3" s="19"/>
      <c r="B3" s="21"/>
      <c r="AD3" s="45"/>
      <c r="AE3" s="45"/>
    </row>
    <row r="4" spans="1:31" ht="10.5">
      <c r="A4" s="22"/>
      <c r="B4" s="23"/>
      <c r="AD4" s="45"/>
      <c r="AE4" s="45"/>
    </row>
    <row r="5" spans="1:31" ht="10.5">
      <c r="A5" s="2" t="s">
        <v>2</v>
      </c>
      <c r="B5" s="3" t="s">
        <v>3</v>
      </c>
      <c r="G5" s="26"/>
      <c r="H5" s="26"/>
      <c r="I5" s="27"/>
      <c r="J5" s="27"/>
      <c r="K5" s="27"/>
      <c r="L5" s="27"/>
      <c r="M5" s="27"/>
      <c r="N5" s="27"/>
      <c r="O5" s="27"/>
      <c r="P5" s="27"/>
      <c r="Q5" s="27"/>
      <c r="R5" s="27"/>
      <c r="S5" s="26"/>
      <c r="T5" s="26"/>
      <c r="U5" s="26"/>
      <c r="V5" s="26"/>
      <c r="W5" s="26"/>
      <c r="AD5" s="45"/>
      <c r="AE5" s="45"/>
    </row>
    <row r="6" spans="1:31" ht="10.5">
      <c r="A6" s="4" t="s">
        <v>4</v>
      </c>
      <c r="B6" s="5" t="s">
        <v>599</v>
      </c>
      <c r="I6" s="9"/>
      <c r="J6" s="9"/>
      <c r="K6" s="9"/>
      <c r="L6" s="9"/>
      <c r="M6" s="9"/>
      <c r="N6" s="9"/>
      <c r="O6" s="9"/>
      <c r="P6" s="9"/>
      <c r="Q6" s="9"/>
      <c r="R6" s="9"/>
      <c r="S6" s="9"/>
      <c r="T6" s="9"/>
      <c r="U6" s="9"/>
      <c r="V6" s="9"/>
      <c r="W6" s="9"/>
      <c r="X6" s="9"/>
      <c r="Y6" s="9"/>
      <c r="Z6" s="9"/>
      <c r="AA6" s="9"/>
      <c r="AB6" s="9"/>
      <c r="AC6" s="9"/>
      <c r="AD6" s="45"/>
      <c r="AE6" s="45"/>
    </row>
    <row r="7" spans="1:31" ht="10.5">
      <c r="A7" s="4" t="s">
        <v>5</v>
      </c>
      <c r="B7" s="5" t="s">
        <v>628</v>
      </c>
      <c r="I7" s="9"/>
      <c r="J7" s="9"/>
      <c r="K7" s="9"/>
      <c r="L7" s="9"/>
      <c r="M7" s="9"/>
      <c r="N7" s="9"/>
      <c r="O7" s="9"/>
      <c r="P7" s="9"/>
      <c r="Q7" s="9"/>
      <c r="R7" s="9"/>
      <c r="S7" s="9"/>
      <c r="T7" s="9"/>
      <c r="U7" s="9"/>
      <c r="V7" s="9"/>
      <c r="W7" s="9"/>
      <c r="X7" s="9"/>
      <c r="Y7" s="9"/>
      <c r="Z7" s="9"/>
      <c r="AA7" s="9"/>
      <c r="AB7" s="9"/>
      <c r="AC7" s="9"/>
      <c r="AD7" s="45"/>
      <c r="AE7" s="45"/>
    </row>
    <row r="8" spans="1:31" ht="10.5">
      <c r="A8" s="4" t="s">
        <v>6</v>
      </c>
      <c r="B8" s="5" t="s">
        <v>627</v>
      </c>
      <c r="I8" s="9"/>
      <c r="J8" s="9"/>
      <c r="K8" s="9"/>
      <c r="L8" s="9"/>
      <c r="M8" s="9"/>
      <c r="N8" s="9"/>
      <c r="O8" s="9"/>
      <c r="P8" s="9"/>
      <c r="Q8" s="9"/>
      <c r="R8" s="9"/>
      <c r="S8" s="9"/>
      <c r="T8" s="9"/>
      <c r="U8" s="9"/>
      <c r="V8" s="9"/>
      <c r="W8" s="9"/>
      <c r="X8" s="9"/>
      <c r="Y8" s="9"/>
      <c r="Z8" s="9"/>
      <c r="AA8" s="9"/>
      <c r="AB8" s="9"/>
      <c r="AC8" s="9"/>
      <c r="AD8" s="45"/>
      <c r="AE8" s="45"/>
    </row>
    <row r="9" spans="1:31" ht="10.5">
      <c r="A9" s="25"/>
      <c r="C9" s="9"/>
      <c r="D9" s="9"/>
      <c r="E9" s="9"/>
      <c r="F9" s="9"/>
      <c r="G9" s="9"/>
      <c r="H9" s="9"/>
      <c r="I9" s="9"/>
      <c r="J9" s="9"/>
      <c r="K9" s="9"/>
      <c r="L9" s="9"/>
      <c r="M9" s="9"/>
      <c r="N9" s="9"/>
      <c r="O9" s="9"/>
      <c r="P9" s="9"/>
      <c r="Q9" s="9"/>
      <c r="R9" s="9"/>
      <c r="S9" s="9"/>
      <c r="T9" s="9"/>
      <c r="U9" s="9"/>
      <c r="V9" s="9"/>
      <c r="W9" s="9"/>
      <c r="X9" s="9"/>
      <c r="Y9" s="9"/>
      <c r="Z9" s="9"/>
      <c r="AA9" s="9"/>
      <c r="AB9" s="9"/>
      <c r="AC9" s="9"/>
      <c r="AD9" s="45"/>
      <c r="AE9" s="45"/>
    </row>
    <row r="10" spans="1:62"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c r="BI10" s="56" t="str">
        <f>'Annex 1'!BI13</f>
        <v>2022Q3</v>
      </c>
      <c r="BJ10" s="56" t="str">
        <f>'Annex 1'!BJ13</f>
        <v>2022Q4</v>
      </c>
    </row>
    <row r="11" spans="1:62" ht="11.25">
      <c r="A11" s="14" t="s">
        <v>197</v>
      </c>
      <c r="B11" s="47" t="s">
        <v>198</v>
      </c>
      <c r="C11" s="88">
        <v>3404739347</v>
      </c>
      <c r="D11" s="88">
        <v>3810272907.265</v>
      </c>
      <c r="E11" s="88">
        <v>4393273778.00881</v>
      </c>
      <c r="F11" s="88">
        <v>7363314343.36441</v>
      </c>
      <c r="G11" s="88">
        <v>2778680020.63947</v>
      </c>
      <c r="H11" s="88">
        <v>2929834409.6152</v>
      </c>
      <c r="I11" s="88">
        <v>2808333669.4097</v>
      </c>
      <c r="J11" s="88">
        <v>2954733046.65493</v>
      </c>
      <c r="K11" s="88">
        <v>3022019364.73519</v>
      </c>
      <c r="L11" s="88">
        <v>3176688149.44109</v>
      </c>
      <c r="M11" s="88">
        <v>3287453923</v>
      </c>
      <c r="N11" s="88">
        <v>3376660823</v>
      </c>
      <c r="O11" s="88">
        <v>3505191314</v>
      </c>
      <c r="P11" s="88">
        <v>3603576467</v>
      </c>
      <c r="Q11" s="88">
        <v>3680416329</v>
      </c>
      <c r="R11" s="88">
        <v>4506583052</v>
      </c>
      <c r="S11" s="88">
        <v>4674028041</v>
      </c>
      <c r="T11" s="88">
        <v>4942514754</v>
      </c>
      <c r="U11" s="88">
        <v>5000448696</v>
      </c>
      <c r="V11" s="88">
        <v>5291734053</v>
      </c>
      <c r="W11" s="88">
        <v>5430855297</v>
      </c>
      <c r="X11" s="88">
        <v>5387293074</v>
      </c>
      <c r="Y11" s="88">
        <v>5598206939</v>
      </c>
      <c r="Z11" s="88">
        <v>5666112234</v>
      </c>
      <c r="AA11" s="88">
        <v>6038290610</v>
      </c>
      <c r="AB11" s="88">
        <v>6288322364</v>
      </c>
      <c r="AC11" s="88">
        <v>6360064837</v>
      </c>
      <c r="AD11" s="88">
        <v>6571739176</v>
      </c>
      <c r="AE11" s="88">
        <v>6943241158</v>
      </c>
      <c r="AF11" s="88">
        <v>7155994691</v>
      </c>
      <c r="AG11" s="88">
        <v>7931844328</v>
      </c>
      <c r="AH11" s="88">
        <v>8405282977</v>
      </c>
      <c r="AI11" s="88">
        <v>8709661259</v>
      </c>
      <c r="AJ11" s="88">
        <v>9045355582</v>
      </c>
      <c r="AK11" s="88">
        <v>9440215750.59</v>
      </c>
      <c r="AL11" s="88">
        <v>9628429574</v>
      </c>
      <c r="AM11" s="88">
        <v>9823850646.235</v>
      </c>
      <c r="AN11" s="88">
        <v>10257113198</v>
      </c>
      <c r="AO11" s="88">
        <v>10818049724.675</v>
      </c>
      <c r="AP11" s="88">
        <v>11000402311.2164</v>
      </c>
      <c r="AQ11" s="88">
        <v>11343076249</v>
      </c>
      <c r="AR11" s="88">
        <v>12277343351.6943</v>
      </c>
      <c r="AS11" s="88">
        <v>12775038711.099503</v>
      </c>
      <c r="AT11" s="88">
        <v>13085827893.9827</v>
      </c>
      <c r="AU11" s="88">
        <v>13331269142.0504</v>
      </c>
      <c r="AV11" s="88">
        <v>13776523593.1392</v>
      </c>
      <c r="AW11" s="88">
        <v>14463583883.632101</v>
      </c>
      <c r="AX11" s="88">
        <v>15043768244.764402</v>
      </c>
      <c r="AY11" s="88">
        <v>15861313125.426802</v>
      </c>
      <c r="AZ11" s="88">
        <v>16185630526.310246</v>
      </c>
      <c r="BA11" s="88">
        <v>17946634394.430073</v>
      </c>
      <c r="BB11" s="88">
        <v>18672079131.81</v>
      </c>
      <c r="BC11" s="88">
        <v>18768397934.495995</v>
      </c>
      <c r="BD11" s="88">
        <v>20084053911.330505</v>
      </c>
      <c r="BE11" s="88">
        <v>20651863509.406002</v>
      </c>
      <c r="BF11" s="88">
        <v>21312656456.95</v>
      </c>
      <c r="BG11" s="88">
        <v>21040654062.284004</v>
      </c>
      <c r="BH11" s="88">
        <v>21733779493.235996</v>
      </c>
      <c r="BI11" s="88">
        <v>22843134410.17741</v>
      </c>
      <c r="BJ11" s="88">
        <v>23503994736.846107</v>
      </c>
    </row>
    <row r="12" spans="1:62" ht="11.25">
      <c r="A12" s="14" t="s">
        <v>199</v>
      </c>
      <c r="B12" s="47" t="s">
        <v>200</v>
      </c>
      <c r="C12" s="87">
        <v>72570886</v>
      </c>
      <c r="D12" s="87">
        <v>68779644</v>
      </c>
      <c r="E12" s="87">
        <v>90405210.81049</v>
      </c>
      <c r="F12" s="87">
        <v>110750087</v>
      </c>
      <c r="G12" s="87">
        <v>76415090</v>
      </c>
      <c r="H12" s="87">
        <v>72604275</v>
      </c>
      <c r="I12" s="87">
        <v>72698726</v>
      </c>
      <c r="J12" s="87">
        <v>128775391</v>
      </c>
      <c r="K12" s="87">
        <v>112705428</v>
      </c>
      <c r="L12" s="87">
        <v>114606216</v>
      </c>
      <c r="M12" s="87">
        <v>96202075</v>
      </c>
      <c r="N12" s="87">
        <v>110017997</v>
      </c>
      <c r="O12" s="87">
        <v>97898132</v>
      </c>
      <c r="P12" s="87">
        <v>85125450</v>
      </c>
      <c r="Q12" s="87">
        <v>100557515</v>
      </c>
      <c r="R12" s="87">
        <v>149834694</v>
      </c>
      <c r="S12" s="87">
        <v>158027547</v>
      </c>
      <c r="T12" s="87">
        <v>161043509</v>
      </c>
      <c r="U12" s="87">
        <v>151569776</v>
      </c>
      <c r="V12" s="87">
        <v>123737223</v>
      </c>
      <c r="W12" s="87">
        <v>112888557</v>
      </c>
      <c r="X12" s="87">
        <v>102446281</v>
      </c>
      <c r="Y12" s="87">
        <v>97858312</v>
      </c>
      <c r="Z12" s="87">
        <v>105713151</v>
      </c>
      <c r="AA12" s="87">
        <v>99379470</v>
      </c>
      <c r="AB12" s="87">
        <v>87482743</v>
      </c>
      <c r="AC12" s="87">
        <v>88612497</v>
      </c>
      <c r="AD12" s="87">
        <v>106185937</v>
      </c>
      <c r="AE12" s="87">
        <v>118163382</v>
      </c>
      <c r="AF12" s="87">
        <v>108802961</v>
      </c>
      <c r="AG12" s="87">
        <v>110982375</v>
      </c>
      <c r="AH12" s="87">
        <v>125547487</v>
      </c>
      <c r="AI12" s="87">
        <v>112389510</v>
      </c>
      <c r="AJ12" s="87">
        <v>86066564</v>
      </c>
      <c r="AK12" s="87">
        <v>83174419</v>
      </c>
      <c r="AL12" s="87">
        <v>93787138</v>
      </c>
      <c r="AM12" s="87">
        <v>88645357</v>
      </c>
      <c r="AN12" s="87">
        <v>116036835</v>
      </c>
      <c r="AO12" s="87">
        <v>96178206</v>
      </c>
      <c r="AP12" s="87">
        <v>81749091</v>
      </c>
      <c r="AQ12" s="87">
        <v>77822915</v>
      </c>
      <c r="AR12" s="87">
        <v>78419333</v>
      </c>
      <c r="AS12" s="87">
        <v>73569051</v>
      </c>
      <c r="AT12" s="87">
        <v>69273225</v>
      </c>
      <c r="AU12" s="87">
        <v>69332990</v>
      </c>
      <c r="AV12" s="87">
        <v>70180702</v>
      </c>
      <c r="AW12" s="87">
        <v>65792280</v>
      </c>
      <c r="AX12" s="87">
        <v>66066621</v>
      </c>
      <c r="AY12" s="87">
        <v>67345827</v>
      </c>
      <c r="AZ12" s="87">
        <v>72397792</v>
      </c>
      <c r="BA12" s="87">
        <v>82525807</v>
      </c>
      <c r="BB12" s="87">
        <v>79024151</v>
      </c>
      <c r="BC12" s="87">
        <v>81670022</v>
      </c>
      <c r="BD12" s="87">
        <v>117753645</v>
      </c>
      <c r="BE12" s="87">
        <v>123867392</v>
      </c>
      <c r="BF12" s="87">
        <v>119903270</v>
      </c>
      <c r="BG12" s="87">
        <v>117239653</v>
      </c>
      <c r="BH12" s="87">
        <v>118669478</v>
      </c>
      <c r="BI12" s="87">
        <v>128413836.1796</v>
      </c>
      <c r="BJ12" s="87">
        <v>126520053.10499</v>
      </c>
    </row>
    <row r="13" spans="1:62" ht="11.25">
      <c r="A13" s="14" t="s">
        <v>201</v>
      </c>
      <c r="B13" s="47" t="s">
        <v>202</v>
      </c>
      <c r="C13" s="88">
        <v>3332168461</v>
      </c>
      <c r="D13" s="88">
        <v>3741493263.265</v>
      </c>
      <c r="E13" s="88">
        <v>4302868567.19832</v>
      </c>
      <c r="F13" s="88">
        <v>7252564256.36441</v>
      </c>
      <c r="G13" s="88">
        <v>2702264930.63947</v>
      </c>
      <c r="H13" s="88">
        <v>2857230134.6152</v>
      </c>
      <c r="I13" s="88">
        <v>2735634943.4097</v>
      </c>
      <c r="J13" s="88">
        <v>2825957655.65493</v>
      </c>
      <c r="K13" s="88">
        <v>2909313936.73519</v>
      </c>
      <c r="L13" s="88">
        <v>3062081933.44109</v>
      </c>
      <c r="M13" s="88">
        <v>3191251848</v>
      </c>
      <c r="N13" s="88">
        <v>3266642826</v>
      </c>
      <c r="O13" s="88">
        <v>3407293182</v>
      </c>
      <c r="P13" s="88">
        <v>3518451017</v>
      </c>
      <c r="Q13" s="88">
        <v>3579858814</v>
      </c>
      <c r="R13" s="88">
        <v>4356748358</v>
      </c>
      <c r="S13" s="88">
        <v>4516000494</v>
      </c>
      <c r="T13" s="88">
        <v>4781471245</v>
      </c>
      <c r="U13" s="88">
        <v>4848878920</v>
      </c>
      <c r="V13" s="88">
        <v>5167996830</v>
      </c>
      <c r="W13" s="88">
        <v>5317966740</v>
      </c>
      <c r="X13" s="88">
        <v>5284846793</v>
      </c>
      <c r="Y13" s="88">
        <v>5500348627</v>
      </c>
      <c r="Z13" s="88">
        <v>5560399083</v>
      </c>
      <c r="AA13" s="88">
        <v>5938911140</v>
      </c>
      <c r="AB13" s="88">
        <v>6200839621</v>
      </c>
      <c r="AC13" s="88">
        <v>6271452340</v>
      </c>
      <c r="AD13" s="88">
        <v>6465553239</v>
      </c>
      <c r="AE13" s="88">
        <v>6825077776</v>
      </c>
      <c r="AF13" s="88">
        <v>7047191730</v>
      </c>
      <c r="AG13" s="88">
        <v>7820861953</v>
      </c>
      <c r="AH13" s="88">
        <v>8279735490</v>
      </c>
      <c r="AI13" s="88">
        <v>8597271749</v>
      </c>
      <c r="AJ13" s="88">
        <v>8959289018</v>
      </c>
      <c r="AK13" s="88">
        <v>9357041331.59</v>
      </c>
      <c r="AL13" s="88">
        <v>9534642436</v>
      </c>
      <c r="AM13" s="88">
        <v>9735205289.235</v>
      </c>
      <c r="AN13" s="88">
        <v>10141076363</v>
      </c>
      <c r="AO13" s="88">
        <v>10721871518.675</v>
      </c>
      <c r="AP13" s="88">
        <v>10918653220.2164</v>
      </c>
      <c r="AQ13" s="88">
        <v>11265253334</v>
      </c>
      <c r="AR13" s="88">
        <v>12198924018.6943</v>
      </c>
      <c r="AS13" s="88">
        <v>12701469660.099503</v>
      </c>
      <c r="AT13" s="88">
        <v>13016554668.9827</v>
      </c>
      <c r="AU13" s="88">
        <v>13261936152.0504</v>
      </c>
      <c r="AV13" s="88">
        <v>13706342891.1392</v>
      </c>
      <c r="AW13" s="88">
        <v>14397791603.632101</v>
      </c>
      <c r="AX13" s="88">
        <v>14977701623.764402</v>
      </c>
      <c r="AY13" s="88">
        <v>15793967298.426802</v>
      </c>
      <c r="AZ13" s="88">
        <v>16113232734.310246</v>
      </c>
      <c r="BA13" s="88">
        <v>17864108587.430073</v>
      </c>
      <c r="BB13" s="88">
        <v>18593054980.81</v>
      </c>
      <c r="BC13" s="88">
        <v>18686727912.495995</v>
      </c>
      <c r="BD13" s="88">
        <v>19966300266.330505</v>
      </c>
      <c r="BE13" s="88">
        <v>20527996117.406002</v>
      </c>
      <c r="BF13" s="88">
        <v>21192753186.95</v>
      </c>
      <c r="BG13" s="88">
        <v>20923414409.284004</v>
      </c>
      <c r="BH13" s="88">
        <v>21615110015.235996</v>
      </c>
      <c r="BI13" s="88">
        <v>22714720573.99781</v>
      </c>
      <c r="BJ13" s="88">
        <v>23377474683.74112</v>
      </c>
    </row>
    <row r="14" spans="1:62" ht="11.25">
      <c r="A14" s="14" t="s">
        <v>203</v>
      </c>
      <c r="B14" s="47" t="s">
        <v>204</v>
      </c>
      <c r="C14" s="87">
        <v>505850457.0279</v>
      </c>
      <c r="D14" s="87">
        <v>666633023.425858</v>
      </c>
      <c r="E14" s="87">
        <v>975430666.063106</v>
      </c>
      <c r="F14" s="87">
        <v>1480725361.31237</v>
      </c>
      <c r="G14" s="87">
        <v>297483251.607861</v>
      </c>
      <c r="H14" s="87">
        <v>301232465.192523</v>
      </c>
      <c r="I14" s="87">
        <v>266457515.903447</v>
      </c>
      <c r="J14" s="87">
        <v>296688286.24093</v>
      </c>
      <c r="K14" s="87">
        <v>318735698.569395</v>
      </c>
      <c r="L14" s="87">
        <v>388164907.844699</v>
      </c>
      <c r="M14" s="87">
        <v>366592038.852</v>
      </c>
      <c r="N14" s="87">
        <v>437155617.3835</v>
      </c>
      <c r="O14" s="87">
        <v>462494118.2192</v>
      </c>
      <c r="P14" s="87">
        <v>430727884.8305</v>
      </c>
      <c r="Q14" s="87">
        <v>577672001.3032</v>
      </c>
      <c r="R14" s="87">
        <v>530480792.3128</v>
      </c>
      <c r="S14" s="87">
        <v>573325324.9253</v>
      </c>
      <c r="T14" s="87">
        <v>528750020.47</v>
      </c>
      <c r="U14" s="87">
        <v>576810512.1594</v>
      </c>
      <c r="V14" s="87">
        <v>637541486.2946</v>
      </c>
      <c r="W14" s="87">
        <v>805993285.878</v>
      </c>
      <c r="X14" s="87">
        <v>873864187.7825</v>
      </c>
      <c r="Y14" s="87">
        <v>814961433.3746</v>
      </c>
      <c r="Z14" s="87">
        <v>721858999.7134</v>
      </c>
      <c r="AA14" s="87">
        <v>1014442529.3592</v>
      </c>
      <c r="AB14" s="87">
        <v>1117803386.4924</v>
      </c>
      <c r="AC14" s="87">
        <v>1256844229.338</v>
      </c>
      <c r="AD14" s="87">
        <v>1299428368.477</v>
      </c>
      <c r="AE14" s="87">
        <v>1187587415.4069</v>
      </c>
      <c r="AF14" s="87">
        <v>1322043886.6986</v>
      </c>
      <c r="AG14" s="87">
        <v>1043555756.3095</v>
      </c>
      <c r="AH14" s="87">
        <v>965296422.9376</v>
      </c>
      <c r="AI14" s="87">
        <v>1140017998.5606</v>
      </c>
      <c r="AJ14" s="87">
        <v>1057327494.455</v>
      </c>
      <c r="AK14" s="87">
        <v>1079019468.41</v>
      </c>
      <c r="AL14" s="87">
        <v>1141147706.428</v>
      </c>
      <c r="AM14" s="87">
        <v>1223867419.03</v>
      </c>
      <c r="AN14" s="87">
        <v>1560303311.9557</v>
      </c>
      <c r="AO14" s="87">
        <v>1387242122.075</v>
      </c>
      <c r="AP14" s="87">
        <v>1145170440.1564</v>
      </c>
      <c r="AQ14" s="87">
        <v>1195660421.8509998</v>
      </c>
      <c r="AR14" s="87">
        <v>1800779511.4294</v>
      </c>
      <c r="AS14" s="87">
        <v>1481879179.734</v>
      </c>
      <c r="AT14" s="87">
        <v>1525822804.2709</v>
      </c>
      <c r="AU14" s="87">
        <v>1342714470.068</v>
      </c>
      <c r="AV14" s="87">
        <v>1421528644.6896</v>
      </c>
      <c r="AW14" s="87">
        <v>1597575012.0949001</v>
      </c>
      <c r="AX14" s="87">
        <v>4176877057.2288</v>
      </c>
      <c r="AY14" s="87">
        <v>4107074618.3208</v>
      </c>
      <c r="AZ14" s="87">
        <v>3909948941.053322</v>
      </c>
      <c r="BA14" s="87">
        <v>4285237281.5916014</v>
      </c>
      <c r="BB14" s="87">
        <v>4184685037.0802298</v>
      </c>
      <c r="BC14" s="87">
        <v>4086151577.653</v>
      </c>
      <c r="BD14" s="87">
        <v>4496885366.793</v>
      </c>
      <c r="BE14" s="87">
        <v>4327222987.7017355</v>
      </c>
      <c r="BF14" s="87">
        <v>4264440117.5000005</v>
      </c>
      <c r="BG14" s="87">
        <v>3567922829.6679997</v>
      </c>
      <c r="BH14" s="87">
        <v>3706004297.291</v>
      </c>
      <c r="BI14" s="87">
        <v>3583349188.4742107</v>
      </c>
      <c r="BJ14" s="87">
        <v>3493699573.96245</v>
      </c>
    </row>
    <row r="15" spans="1:62" ht="11.25">
      <c r="A15" s="14" t="s">
        <v>205</v>
      </c>
      <c r="B15" s="47" t="s">
        <v>206</v>
      </c>
      <c r="C15" s="87">
        <v>351661491</v>
      </c>
      <c r="D15" s="87">
        <v>414095910</v>
      </c>
      <c r="E15" s="87">
        <v>680548482.0545</v>
      </c>
      <c r="F15" s="87">
        <v>745294417</v>
      </c>
      <c r="G15" s="87">
        <v>453867742</v>
      </c>
      <c r="H15" s="87">
        <v>476482128</v>
      </c>
      <c r="I15" s="87">
        <v>293475715</v>
      </c>
      <c r="J15" s="87">
        <v>265791262</v>
      </c>
      <c r="K15" s="87">
        <v>235834819</v>
      </c>
      <c r="L15" s="87">
        <v>272001715</v>
      </c>
      <c r="M15" s="87">
        <v>262858057</v>
      </c>
      <c r="N15" s="87">
        <v>240613671</v>
      </c>
      <c r="O15" s="87">
        <v>259736179</v>
      </c>
      <c r="P15" s="87">
        <v>270201415</v>
      </c>
      <c r="Q15" s="87">
        <v>291077326</v>
      </c>
      <c r="R15" s="87">
        <v>288950705</v>
      </c>
      <c r="S15" s="87">
        <v>283838185</v>
      </c>
      <c r="T15" s="87">
        <v>322777808</v>
      </c>
      <c r="U15" s="87">
        <v>341224478</v>
      </c>
      <c r="V15" s="87">
        <v>310406759</v>
      </c>
      <c r="W15" s="87">
        <v>331612344</v>
      </c>
      <c r="X15" s="87">
        <v>359566759</v>
      </c>
      <c r="Y15" s="87">
        <v>426883996</v>
      </c>
      <c r="Z15" s="87">
        <v>443181948</v>
      </c>
      <c r="AA15" s="87">
        <v>458418885</v>
      </c>
      <c r="AB15" s="87">
        <v>453228732</v>
      </c>
      <c r="AC15" s="87">
        <v>478818627</v>
      </c>
      <c r="AD15" s="87">
        <v>486017147</v>
      </c>
      <c r="AE15" s="87">
        <v>542551056</v>
      </c>
      <c r="AF15" s="87">
        <v>577117792</v>
      </c>
      <c r="AG15" s="87">
        <v>610962642</v>
      </c>
      <c r="AH15" s="87">
        <v>633107761</v>
      </c>
      <c r="AI15" s="87">
        <v>682471710</v>
      </c>
      <c r="AJ15" s="87">
        <v>761333938</v>
      </c>
      <c r="AK15" s="87">
        <v>776345473</v>
      </c>
      <c r="AL15" s="87">
        <v>758936596</v>
      </c>
      <c r="AM15" s="87">
        <v>785043122</v>
      </c>
      <c r="AN15" s="87">
        <v>884517706</v>
      </c>
      <c r="AO15" s="87">
        <v>940063809</v>
      </c>
      <c r="AP15" s="87">
        <v>931651355</v>
      </c>
      <c r="AQ15" s="87">
        <v>939324263</v>
      </c>
      <c r="AR15" s="87">
        <v>1040087009</v>
      </c>
      <c r="AS15" s="87">
        <v>1123263263</v>
      </c>
      <c r="AT15" s="87">
        <v>1220053704</v>
      </c>
      <c r="AU15" s="87">
        <v>1231070217</v>
      </c>
      <c r="AV15" s="87">
        <v>1368433354</v>
      </c>
      <c r="AW15" s="87">
        <v>1522107242</v>
      </c>
      <c r="AX15" s="87">
        <v>1634123944</v>
      </c>
      <c r="AY15" s="87">
        <v>1389330853</v>
      </c>
      <c r="AZ15" s="87">
        <v>1458639735</v>
      </c>
      <c r="BA15" s="87">
        <v>1626530809</v>
      </c>
      <c r="BB15" s="87">
        <v>1645553965</v>
      </c>
      <c r="BC15" s="87">
        <v>1759008674</v>
      </c>
      <c r="BD15" s="87">
        <v>2632550360</v>
      </c>
      <c r="BE15" s="87">
        <v>2779300242</v>
      </c>
      <c r="BF15" s="87">
        <v>2825079406</v>
      </c>
      <c r="BG15" s="87">
        <v>3236128493</v>
      </c>
      <c r="BH15" s="87">
        <v>3367192497</v>
      </c>
      <c r="BI15" s="87">
        <v>3547255668.1399803</v>
      </c>
      <c r="BJ15" s="87">
        <v>3689743640.95535</v>
      </c>
    </row>
    <row r="16" spans="1:62" ht="11.25">
      <c r="A16" s="14" t="s">
        <v>207</v>
      </c>
      <c r="B16" s="47" t="s">
        <v>208</v>
      </c>
      <c r="C16" s="87">
        <v>1039387028.7918</v>
      </c>
      <c r="D16" s="87">
        <v>1127413333.24721</v>
      </c>
      <c r="E16" s="87">
        <v>1166342960.17886</v>
      </c>
      <c r="F16" s="87">
        <v>1317444875.69865</v>
      </c>
      <c r="G16" s="87">
        <v>1371634966.45279</v>
      </c>
      <c r="H16" s="87">
        <v>1448480960.04228</v>
      </c>
      <c r="I16" s="87">
        <v>1619331396.12264</v>
      </c>
      <c r="J16" s="87">
        <v>1767442195.59534</v>
      </c>
      <c r="K16" s="87">
        <v>1836197846.26831</v>
      </c>
      <c r="L16" s="87">
        <v>1834222557.68567</v>
      </c>
      <c r="M16" s="87">
        <v>2002213177.5864</v>
      </c>
      <c r="N16" s="87">
        <v>2072529105.7925</v>
      </c>
      <c r="O16" s="87">
        <v>2150172674.1968</v>
      </c>
      <c r="P16" s="87">
        <v>2260784159.0975</v>
      </c>
      <c r="Q16" s="87">
        <v>2161725999.1752</v>
      </c>
      <c r="R16" s="87">
        <v>2358366217.7872</v>
      </c>
      <c r="S16" s="87">
        <v>2534818326.6755</v>
      </c>
      <c r="T16" s="87">
        <v>2711627828.865</v>
      </c>
      <c r="U16" s="87">
        <v>2718009630.4986</v>
      </c>
      <c r="V16" s="87">
        <v>3073091144.0002</v>
      </c>
      <c r="W16" s="87">
        <v>3014708802.7432</v>
      </c>
      <c r="X16" s="87">
        <v>2966043738.0701</v>
      </c>
      <c r="Y16" s="87">
        <v>3190720943.492</v>
      </c>
      <c r="Z16" s="87">
        <v>3448863305.4886</v>
      </c>
      <c r="AA16" s="87">
        <v>3529367228.5424</v>
      </c>
      <c r="AB16" s="87">
        <v>3662284695.7138</v>
      </c>
      <c r="AC16" s="87">
        <v>3786174076.148</v>
      </c>
      <c r="AD16" s="87">
        <v>4010658386.3286</v>
      </c>
      <c r="AE16" s="87">
        <v>4352863980.0298</v>
      </c>
      <c r="AF16" s="87">
        <v>4435247893.0115</v>
      </c>
      <c r="AG16" s="87">
        <v>5399776730.6795</v>
      </c>
      <c r="AH16" s="87">
        <v>5867028101.9215</v>
      </c>
      <c r="AI16" s="87">
        <v>5944195091.6534</v>
      </c>
      <c r="AJ16" s="87">
        <v>6042237528.589</v>
      </c>
      <c r="AK16" s="87">
        <v>6419437976.36</v>
      </c>
      <c r="AL16" s="87">
        <v>6494301312.4</v>
      </c>
      <c r="AM16" s="87">
        <v>6331768738.825</v>
      </c>
      <c r="AN16" s="87">
        <v>6462188617.4843</v>
      </c>
      <c r="AO16" s="87">
        <v>6713455555.95</v>
      </c>
      <c r="AP16" s="87">
        <v>7131624145.9816</v>
      </c>
      <c r="AQ16" s="87">
        <v>7231538175.938999</v>
      </c>
      <c r="AR16" s="87">
        <v>7632105698.7992</v>
      </c>
      <c r="AS16" s="87">
        <v>8071309281.712502</v>
      </c>
      <c r="AT16" s="87">
        <v>8441972782.3504</v>
      </c>
      <c r="AU16" s="87">
        <v>8426172762.3128</v>
      </c>
      <c r="AV16" s="87">
        <v>8747501878.8208</v>
      </c>
      <c r="AW16" s="87">
        <v>8945667426.2505</v>
      </c>
      <c r="AX16" s="87">
        <v>8079771736.480401</v>
      </c>
      <c r="AY16" s="87">
        <v>9015779117.7574</v>
      </c>
      <c r="AZ16" s="87">
        <v>9190213099.925037</v>
      </c>
      <c r="BA16" s="87">
        <v>10389945942.3265</v>
      </c>
      <c r="BB16" s="87">
        <v>11549268337.3181</v>
      </c>
      <c r="BC16" s="87">
        <v>11505075675.682999</v>
      </c>
      <c r="BD16" s="87">
        <v>11243622329.161507</v>
      </c>
      <c r="BE16" s="87">
        <v>11754264753.882263</v>
      </c>
      <c r="BF16" s="87">
        <v>13343357293.796001</v>
      </c>
      <c r="BG16" s="87">
        <v>13204189586.553</v>
      </c>
      <c r="BH16" s="87">
        <v>13132447365.633999</v>
      </c>
      <c r="BI16" s="87">
        <v>13854146144.026741</v>
      </c>
      <c r="BJ16" s="87">
        <v>15189145796.95325</v>
      </c>
    </row>
    <row r="17" spans="1:62" ht="11.25">
      <c r="A17" s="14" t="s">
        <v>209</v>
      </c>
      <c r="B17" s="47" t="s">
        <v>210</v>
      </c>
      <c r="C17" s="87">
        <v>904644308.7608</v>
      </c>
      <c r="D17" s="87">
        <v>942424096.779042</v>
      </c>
      <c r="E17" s="87">
        <v>1095492507.95865</v>
      </c>
      <c r="F17" s="87">
        <v>3374793562.10253</v>
      </c>
      <c r="G17" s="87">
        <v>349261393.104774</v>
      </c>
      <c r="H17" s="87">
        <v>383675611.889183</v>
      </c>
      <c r="I17" s="87">
        <v>340357707.207479</v>
      </c>
      <c r="J17" s="87">
        <v>290163778.667025</v>
      </c>
      <c r="K17" s="87">
        <v>275155732.757815</v>
      </c>
      <c r="L17" s="87">
        <v>329148526.050283</v>
      </c>
      <c r="M17" s="87">
        <v>315670584.4272</v>
      </c>
      <c r="N17" s="87">
        <v>316753755.1625</v>
      </c>
      <c r="O17" s="87">
        <v>305591790.8544</v>
      </c>
      <c r="P17" s="87">
        <v>294496667.0638</v>
      </c>
      <c r="Q17" s="87">
        <v>273295992.0128</v>
      </c>
      <c r="R17" s="87">
        <v>741947486.1288</v>
      </c>
      <c r="S17" s="87">
        <v>688128633.3008</v>
      </c>
      <c r="T17" s="87">
        <v>784514234.9815</v>
      </c>
      <c r="U17" s="87">
        <v>826312868.877</v>
      </c>
      <c r="V17" s="87">
        <v>669320076.2668</v>
      </c>
      <c r="W17" s="87">
        <v>682123312.4092</v>
      </c>
      <c r="X17" s="87">
        <v>625385774.0065</v>
      </c>
      <c r="Y17" s="87">
        <v>602581568.425</v>
      </c>
      <c r="Z17" s="87">
        <v>559909438.809</v>
      </c>
      <c r="AA17" s="87">
        <v>481463245.5016</v>
      </c>
      <c r="AB17" s="87">
        <v>501457939.8048</v>
      </c>
      <c r="AC17" s="87">
        <v>481396513.8445</v>
      </c>
      <c r="AD17" s="87">
        <v>421858287.4884</v>
      </c>
      <c r="AE17" s="87">
        <v>424554603.5633</v>
      </c>
      <c r="AF17" s="87">
        <v>352878578.2899</v>
      </c>
      <c r="AG17" s="87">
        <v>397477323.011</v>
      </c>
      <c r="AH17" s="87">
        <v>424647176.1409</v>
      </c>
      <c r="AI17" s="87">
        <v>424937225.786</v>
      </c>
      <c r="AJ17" s="87">
        <v>628027185.956</v>
      </c>
      <c r="AK17" s="87">
        <v>611048828.82</v>
      </c>
      <c r="AL17" s="87">
        <v>706994296.172</v>
      </c>
      <c r="AM17" s="87">
        <v>948131249.38</v>
      </c>
      <c r="AN17" s="87">
        <v>767764864.56</v>
      </c>
      <c r="AO17" s="87">
        <v>1205013300.65</v>
      </c>
      <c r="AP17" s="87">
        <v>1332759553.0784</v>
      </c>
      <c r="AQ17" s="87">
        <v>1462772566.21</v>
      </c>
      <c r="AR17" s="87">
        <v>1276125174.4657001</v>
      </c>
      <c r="AS17" s="87">
        <v>1602861608.653</v>
      </c>
      <c r="AT17" s="87">
        <v>1456776319.3614</v>
      </c>
      <c r="AU17" s="87">
        <v>1829900043.6695998</v>
      </c>
      <c r="AV17" s="87">
        <v>1762246434.6288</v>
      </c>
      <c r="AW17" s="87">
        <v>1935111168.4472</v>
      </c>
      <c r="AX17" s="87">
        <v>368333185.2984</v>
      </c>
      <c r="AY17" s="87">
        <v>426714444.4382</v>
      </c>
      <c r="AZ17" s="87">
        <v>397745582.176983</v>
      </c>
      <c r="BA17" s="87">
        <v>411993638.46</v>
      </c>
      <c r="BB17" s="87">
        <v>421154122.64962995</v>
      </c>
      <c r="BC17" s="87">
        <v>359391295.857</v>
      </c>
      <c r="BD17" s="87">
        <v>167424104.436</v>
      </c>
      <c r="BE17" s="87">
        <v>170029851.393</v>
      </c>
      <c r="BF17" s="87">
        <v>203412202.654</v>
      </c>
      <c r="BG17" s="87">
        <v>204122018.469</v>
      </c>
      <c r="BH17" s="87">
        <v>228976797.718</v>
      </c>
      <c r="BI17" s="87">
        <v>380580291.084</v>
      </c>
      <c r="BJ17" s="87">
        <v>392323566.696</v>
      </c>
    </row>
    <row r="18" spans="1:62" ht="11.25">
      <c r="A18" s="14" t="s">
        <v>211</v>
      </c>
      <c r="B18" s="47" t="s">
        <v>212</v>
      </c>
      <c r="C18" s="87">
        <v>39603503</v>
      </c>
      <c r="D18" s="87">
        <v>47030118</v>
      </c>
      <c r="E18" s="87">
        <v>39994048</v>
      </c>
      <c r="F18" s="87">
        <v>31616712</v>
      </c>
      <c r="G18" s="87">
        <v>46556387</v>
      </c>
      <c r="H18" s="87">
        <v>51773920</v>
      </c>
      <c r="I18" s="87">
        <v>45971065</v>
      </c>
      <c r="J18" s="87">
        <v>41647237</v>
      </c>
      <c r="K18" s="87">
        <v>54316282</v>
      </c>
      <c r="L18" s="87">
        <v>55566088</v>
      </c>
      <c r="M18" s="87">
        <v>50200332</v>
      </c>
      <c r="N18" s="87">
        <v>44662916</v>
      </c>
      <c r="O18" s="87">
        <v>45049618</v>
      </c>
      <c r="P18" s="87">
        <v>38527512</v>
      </c>
      <c r="Q18" s="87">
        <v>29945338</v>
      </c>
      <c r="R18" s="87">
        <v>32827649</v>
      </c>
      <c r="S18" s="87">
        <v>34300237</v>
      </c>
      <c r="T18" s="87">
        <v>40416108</v>
      </c>
      <c r="U18" s="87">
        <v>44785661</v>
      </c>
      <c r="V18" s="87">
        <v>43834671</v>
      </c>
      <c r="W18" s="87">
        <v>46546386</v>
      </c>
      <c r="X18" s="87">
        <v>47533751</v>
      </c>
      <c r="Y18" s="87">
        <v>51837067</v>
      </c>
      <c r="Z18" s="87">
        <v>46530653</v>
      </c>
      <c r="AA18" s="87">
        <v>49777023</v>
      </c>
      <c r="AB18" s="87">
        <v>62558510</v>
      </c>
      <c r="AC18" s="87">
        <v>63760090</v>
      </c>
      <c r="AD18" s="87">
        <v>74322830</v>
      </c>
      <c r="AE18" s="87">
        <v>77388991</v>
      </c>
      <c r="AF18" s="87">
        <v>83054551</v>
      </c>
      <c r="AG18" s="87">
        <v>83921332</v>
      </c>
      <c r="AH18" s="87">
        <v>88323066</v>
      </c>
      <c r="AI18" s="87">
        <v>91798992</v>
      </c>
      <c r="AJ18" s="87">
        <v>106851078</v>
      </c>
      <c r="AK18" s="87">
        <v>112006530</v>
      </c>
      <c r="AL18" s="87">
        <v>106804253</v>
      </c>
      <c r="AM18" s="87">
        <v>113248566</v>
      </c>
      <c r="AN18" s="87">
        <v>116288061</v>
      </c>
      <c r="AO18" s="87">
        <v>113734656</v>
      </c>
      <c r="AP18" s="87">
        <v>109409599</v>
      </c>
      <c r="AQ18" s="87">
        <v>113489945</v>
      </c>
      <c r="AR18" s="87">
        <v>112599249</v>
      </c>
      <c r="AS18" s="87">
        <v>91376384</v>
      </c>
      <c r="AT18" s="87">
        <v>111843221</v>
      </c>
      <c r="AU18" s="87">
        <v>119160781</v>
      </c>
      <c r="AV18" s="87">
        <v>102269613</v>
      </c>
      <c r="AW18" s="87">
        <v>86619552</v>
      </c>
      <c r="AX18" s="87">
        <v>69055196</v>
      </c>
      <c r="AY18" s="87">
        <v>93575296</v>
      </c>
      <c r="AZ18" s="87">
        <v>89496402</v>
      </c>
      <c r="BA18" s="87">
        <v>81389933</v>
      </c>
      <c r="BB18" s="87">
        <v>66626754</v>
      </c>
      <c r="BC18" s="87">
        <v>82685735</v>
      </c>
      <c r="BD18" s="87">
        <v>93938578</v>
      </c>
      <c r="BE18" s="87">
        <v>74209202</v>
      </c>
      <c r="BF18" s="87">
        <v>70741677</v>
      </c>
      <c r="BG18" s="87">
        <v>94901283</v>
      </c>
      <c r="BH18" s="87">
        <v>85221814</v>
      </c>
      <c r="BI18" s="87">
        <v>79283309</v>
      </c>
      <c r="BJ18" s="87">
        <v>65899610</v>
      </c>
    </row>
    <row r="19" spans="1:62" ht="11.25">
      <c r="A19" s="14" t="s">
        <v>213</v>
      </c>
      <c r="B19" s="47" t="s">
        <v>214</v>
      </c>
      <c r="C19" s="87">
        <v>20813493.8395</v>
      </c>
      <c r="D19" s="87">
        <v>15837997.1297275</v>
      </c>
      <c r="E19" s="87">
        <v>26317784.1527804</v>
      </c>
      <c r="F19" s="87">
        <v>30749825.3909937</v>
      </c>
      <c r="G19" s="87">
        <v>28661060.1645755</v>
      </c>
      <c r="H19" s="87">
        <v>20215995.491215</v>
      </c>
      <c r="I19" s="87">
        <v>18212223.1761375</v>
      </c>
      <c r="J19" s="87">
        <v>20162836.151631</v>
      </c>
      <c r="K19" s="87">
        <v>12587561.6008265</v>
      </c>
      <c r="L19" s="87">
        <v>11243971.0053677</v>
      </c>
      <c r="M19" s="87">
        <v>12958465.3912</v>
      </c>
      <c r="N19" s="87">
        <v>9734711.5195</v>
      </c>
      <c r="O19" s="87">
        <v>7528798</v>
      </c>
      <c r="P19" s="87">
        <v>6813392.5838</v>
      </c>
      <c r="Q19" s="87">
        <v>7772550.7312</v>
      </c>
      <c r="R19" s="87">
        <v>6112743.7816</v>
      </c>
      <c r="S19" s="87">
        <v>6347008.1896</v>
      </c>
      <c r="T19" s="87">
        <v>5662668</v>
      </c>
      <c r="U19" s="87">
        <v>5485648</v>
      </c>
      <c r="V19" s="87">
        <v>5468800</v>
      </c>
      <c r="W19" s="87">
        <v>4672320</v>
      </c>
      <c r="X19" s="87">
        <v>4734002</v>
      </c>
      <c r="Y19" s="87">
        <v>4546262</v>
      </c>
      <c r="Z19" s="87">
        <v>4203312</v>
      </c>
      <c r="AA19" s="87">
        <v>6578505</v>
      </c>
      <c r="AB19" s="87">
        <v>4106550.5132</v>
      </c>
      <c r="AC19" s="87">
        <v>1604627.6695</v>
      </c>
      <c r="AD19" s="87">
        <v>-3868398.294</v>
      </c>
      <c r="AE19" s="87">
        <v>1089206</v>
      </c>
      <c r="AF19" s="87">
        <v>797249</v>
      </c>
      <c r="AG19" s="87">
        <v>4324557</v>
      </c>
      <c r="AH19" s="87">
        <v>5396124</v>
      </c>
      <c r="AI19" s="87">
        <v>2959059</v>
      </c>
      <c r="AJ19" s="87">
        <v>2913895</v>
      </c>
      <c r="AK19" s="87">
        <v>1701338</v>
      </c>
      <c r="AL19" s="87">
        <v>1157319</v>
      </c>
      <c r="AM19" s="87">
        <v>312562</v>
      </c>
      <c r="AN19" s="87">
        <v>272524</v>
      </c>
      <c r="AO19" s="87">
        <v>395611</v>
      </c>
      <c r="AP19" s="87">
        <v>166165</v>
      </c>
      <c r="AQ19" s="87">
        <v>18387</v>
      </c>
      <c r="AR19" s="87">
        <v>339083</v>
      </c>
      <c r="AS19" s="87">
        <v>332382</v>
      </c>
      <c r="AT19" s="87">
        <v>449829</v>
      </c>
      <c r="AU19" s="87">
        <v>59387</v>
      </c>
      <c r="AV19" s="87">
        <v>181</v>
      </c>
      <c r="AW19" s="87">
        <v>5214718.839500001</v>
      </c>
      <c r="AX19" s="87">
        <v>865</v>
      </c>
      <c r="AY19" s="87">
        <v>1324932</v>
      </c>
      <c r="AZ19" s="87">
        <v>1135660</v>
      </c>
      <c r="BA19" s="87">
        <v>1769326</v>
      </c>
      <c r="BB19" s="87">
        <v>1929155</v>
      </c>
      <c r="BC19" s="87">
        <v>1891231.328</v>
      </c>
      <c r="BD19" s="87">
        <v>3073627</v>
      </c>
      <c r="BE19" s="87">
        <v>1174821</v>
      </c>
      <c r="BF19" s="87">
        <v>486628</v>
      </c>
      <c r="BG19" s="87">
        <v>4559285</v>
      </c>
      <c r="BH19" s="87">
        <v>4380462</v>
      </c>
      <c r="BI19" s="87">
        <v>1211708</v>
      </c>
      <c r="BJ19" s="87">
        <v>603038</v>
      </c>
    </row>
    <row r="20" spans="1:62" ht="11.25">
      <c r="A20" s="14" t="s">
        <v>215</v>
      </c>
      <c r="B20" s="47" t="s">
        <v>216</v>
      </c>
      <c r="C20" s="87">
        <v>470208178.58</v>
      </c>
      <c r="D20" s="87">
        <v>528058784.683161</v>
      </c>
      <c r="E20" s="87">
        <v>318742118.790421</v>
      </c>
      <c r="F20" s="87">
        <v>271939502.85987</v>
      </c>
      <c r="G20" s="87">
        <v>154800130.309471</v>
      </c>
      <c r="H20" s="87">
        <v>175369054</v>
      </c>
      <c r="I20" s="87">
        <v>151829321</v>
      </c>
      <c r="J20" s="87">
        <v>144062060</v>
      </c>
      <c r="K20" s="87">
        <v>176485996.53884</v>
      </c>
      <c r="L20" s="87">
        <v>171734167.855073</v>
      </c>
      <c r="M20" s="87">
        <v>180759192.7432</v>
      </c>
      <c r="N20" s="87">
        <v>145193049.142</v>
      </c>
      <c r="O20" s="87">
        <v>176720003.7296</v>
      </c>
      <c r="P20" s="87">
        <v>216899986.4244</v>
      </c>
      <c r="Q20" s="87">
        <v>238369606.7776</v>
      </c>
      <c r="R20" s="87">
        <v>398062763.9896</v>
      </c>
      <c r="S20" s="87">
        <v>395242778.9088</v>
      </c>
      <c r="T20" s="87">
        <v>387722576.6835</v>
      </c>
      <c r="U20" s="87">
        <v>336250121.465</v>
      </c>
      <c r="V20" s="87">
        <v>428333893.4384</v>
      </c>
      <c r="W20" s="87">
        <v>432310288.9696</v>
      </c>
      <c r="X20" s="87">
        <v>407718581.1409</v>
      </c>
      <c r="Y20" s="87">
        <v>408817356.7084</v>
      </c>
      <c r="Z20" s="87">
        <v>335851425.989</v>
      </c>
      <c r="AA20" s="87">
        <v>398863723.5968</v>
      </c>
      <c r="AB20" s="87">
        <v>399399806.4758</v>
      </c>
      <c r="AC20" s="87">
        <v>202854176</v>
      </c>
      <c r="AD20" s="87">
        <v>177136618</v>
      </c>
      <c r="AE20" s="87">
        <v>239042524</v>
      </c>
      <c r="AF20" s="87">
        <v>276051780</v>
      </c>
      <c r="AG20" s="87">
        <v>280843612</v>
      </c>
      <c r="AH20" s="87">
        <v>295936838</v>
      </c>
      <c r="AI20" s="87">
        <v>310891672</v>
      </c>
      <c r="AJ20" s="87">
        <v>360597898</v>
      </c>
      <c r="AK20" s="87">
        <v>357481717</v>
      </c>
      <c r="AL20" s="87">
        <v>325300953</v>
      </c>
      <c r="AM20" s="87">
        <v>332833632</v>
      </c>
      <c r="AN20" s="87">
        <v>349741278</v>
      </c>
      <c r="AO20" s="87">
        <v>361966464</v>
      </c>
      <c r="AP20" s="87">
        <v>267871962</v>
      </c>
      <c r="AQ20" s="87">
        <v>322449575</v>
      </c>
      <c r="AR20" s="87">
        <v>336888293</v>
      </c>
      <c r="AS20" s="87">
        <v>330447561</v>
      </c>
      <c r="AT20" s="87">
        <v>259636009</v>
      </c>
      <c r="AU20" s="87">
        <v>312858491</v>
      </c>
      <c r="AV20" s="87">
        <v>304362785</v>
      </c>
      <c r="AW20" s="87">
        <v>305496484</v>
      </c>
      <c r="AX20" s="87">
        <v>649539639.7567999</v>
      </c>
      <c r="AY20" s="87">
        <v>760168036.9104</v>
      </c>
      <c r="AZ20" s="87">
        <v>1066053314.1549029</v>
      </c>
      <c r="BA20" s="87">
        <v>1067241657.05197</v>
      </c>
      <c r="BB20" s="87">
        <v>723837609.762039</v>
      </c>
      <c r="BC20" s="87">
        <v>892523722.9749999</v>
      </c>
      <c r="BD20" s="87">
        <v>1328805900.94</v>
      </c>
      <c r="BE20" s="87">
        <v>1421794259.429</v>
      </c>
      <c r="BF20" s="87">
        <v>485235862</v>
      </c>
      <c r="BG20" s="87">
        <v>611590913.594</v>
      </c>
      <c r="BH20" s="87">
        <v>1090886781.593</v>
      </c>
      <c r="BI20" s="87">
        <v>1268894265.27288</v>
      </c>
      <c r="BJ20" s="87">
        <v>546059457.17407</v>
      </c>
    </row>
    <row r="21" spans="1:62" ht="11.25">
      <c r="A21" s="14" t="s">
        <v>217</v>
      </c>
      <c r="B21" s="47" t="s">
        <v>218</v>
      </c>
      <c r="C21" s="88">
        <v>2042684454</v>
      </c>
      <c r="D21" s="88">
        <v>2159614470.72745</v>
      </c>
      <c r="E21" s="88">
        <v>2651351495.48435</v>
      </c>
      <c r="F21" s="88">
        <v>2690040465.95379</v>
      </c>
      <c r="G21" s="88">
        <v>2251775624.63947</v>
      </c>
      <c r="H21" s="88">
        <v>2436242787.1542</v>
      </c>
      <c r="I21" s="88">
        <v>2271325151.4097</v>
      </c>
      <c r="J21" s="88">
        <v>2419886154.06793</v>
      </c>
      <c r="K21" s="88">
        <v>2468457506.73518</v>
      </c>
      <c r="L21" s="88">
        <v>2596246207.44109</v>
      </c>
      <c r="M21" s="88">
        <v>2663334579</v>
      </c>
      <c r="N21" s="88">
        <v>2732693787</v>
      </c>
      <c r="O21" s="88">
        <v>2851960128</v>
      </c>
      <c r="P21" s="88">
        <v>2942585739</v>
      </c>
      <c r="Q21" s="88">
        <v>3051474290</v>
      </c>
      <c r="R21" s="88">
        <v>3832204988</v>
      </c>
      <c r="S21" s="88">
        <v>4028423153</v>
      </c>
      <c r="T21" s="88">
        <v>4291417895</v>
      </c>
      <c r="U21" s="88">
        <v>4340489934</v>
      </c>
      <c r="V21" s="88">
        <v>4594665528</v>
      </c>
      <c r="W21" s="88">
        <v>4721079494</v>
      </c>
      <c r="X21" s="88">
        <v>4685585843</v>
      </c>
      <c r="Y21" s="88">
        <v>4869311595</v>
      </c>
      <c r="Z21" s="88">
        <v>4950644293</v>
      </c>
      <c r="AA21" s="88">
        <v>5294595698</v>
      </c>
      <c r="AB21" s="88">
        <v>5535709128</v>
      </c>
      <c r="AC21" s="88">
        <v>5592274518</v>
      </c>
      <c r="AD21" s="88">
        <v>5779098524</v>
      </c>
      <c r="AE21" s="88">
        <v>6124899504</v>
      </c>
      <c r="AF21" s="88">
        <v>6362126350</v>
      </c>
      <c r="AG21" s="88">
        <v>7019906852</v>
      </c>
      <c r="AH21" s="88">
        <v>7446323827</v>
      </c>
      <c r="AI21" s="88">
        <v>7738098146</v>
      </c>
      <c r="AJ21" s="88">
        <v>8078639332</v>
      </c>
      <c r="AK21" s="88">
        <v>8460948191.59</v>
      </c>
      <c r="AL21" s="88">
        <v>8576711446</v>
      </c>
      <c r="AM21" s="88">
        <v>8771045053.235</v>
      </c>
      <c r="AN21" s="88">
        <v>9170235691</v>
      </c>
      <c r="AO21" s="88">
        <v>9680890843.675</v>
      </c>
      <c r="AP21" s="88">
        <v>9945305613.2164</v>
      </c>
      <c r="AQ21" s="88">
        <v>10266063290</v>
      </c>
      <c r="AR21" s="88">
        <v>10956741482.6943</v>
      </c>
      <c r="AS21" s="88">
        <v>11406665148.099503</v>
      </c>
      <c r="AT21" s="88">
        <v>11644751908.9827</v>
      </c>
      <c r="AU21" s="88">
        <v>11758412753.0504</v>
      </c>
      <c r="AV21" s="88">
        <v>12226368496.1392</v>
      </c>
      <c r="AW21" s="88">
        <v>12844918974.632101</v>
      </c>
      <c r="AX21" s="88">
        <v>13345272185.764402</v>
      </c>
      <c r="AY21" s="88">
        <v>14315812946.426802</v>
      </c>
      <c r="AZ21" s="88">
        <v>14504772269.310246</v>
      </c>
      <c r="BA21" s="88">
        <v>16149497841.43007</v>
      </c>
      <c r="BB21" s="88">
        <v>16801651115.81</v>
      </c>
      <c r="BC21" s="88">
        <v>16833108385.495998</v>
      </c>
      <c r="BD21" s="88">
        <v>17637715713.330505</v>
      </c>
      <c r="BE21" s="88">
        <v>18183267705.406</v>
      </c>
      <c r="BF21" s="88">
        <v>18732857004.95</v>
      </c>
      <c r="BG21" s="88">
        <v>18406452216.283997</v>
      </c>
      <c r="BH21" s="88">
        <v>19088942461.236</v>
      </c>
      <c r="BI21" s="88">
        <v>19937628510.434902</v>
      </c>
      <c r="BJ21" s="88">
        <v>20610447962.02112</v>
      </c>
    </row>
    <row r="22" spans="1:62" ht="11.25">
      <c r="A22" s="14" t="s">
        <v>219</v>
      </c>
      <c r="B22" s="47" t="s">
        <v>220</v>
      </c>
      <c r="C22" s="87">
        <v>2292556</v>
      </c>
      <c r="D22" s="87">
        <v>2219995</v>
      </c>
      <c r="E22" s="87">
        <v>10033449</v>
      </c>
      <c r="F22" s="87">
        <v>8102991</v>
      </c>
      <c r="G22" s="87">
        <v>9477761</v>
      </c>
      <c r="H22" s="87">
        <v>13388930</v>
      </c>
      <c r="I22" s="87">
        <v>9487757</v>
      </c>
      <c r="J22" s="87">
        <v>9475715</v>
      </c>
      <c r="K22" s="87">
        <v>11920489</v>
      </c>
      <c r="L22" s="87">
        <v>12176034</v>
      </c>
      <c r="M22" s="87">
        <v>12164027</v>
      </c>
      <c r="N22" s="87">
        <v>11773090</v>
      </c>
      <c r="O22" s="87">
        <v>13743096</v>
      </c>
      <c r="P22" s="87">
        <v>14445944</v>
      </c>
      <c r="Q22" s="87">
        <v>16006208</v>
      </c>
      <c r="R22" s="87">
        <v>15149601</v>
      </c>
      <c r="S22" s="87">
        <v>15594325</v>
      </c>
      <c r="T22" s="87">
        <v>16291629</v>
      </c>
      <c r="U22" s="87">
        <v>16302331</v>
      </c>
      <c r="V22" s="87">
        <v>16094202</v>
      </c>
      <c r="W22" s="87">
        <v>18763696</v>
      </c>
      <c r="X22" s="87">
        <v>19177326</v>
      </c>
      <c r="Y22" s="87">
        <v>18859332</v>
      </c>
      <c r="Z22" s="87">
        <v>17834850</v>
      </c>
      <c r="AA22" s="87">
        <v>18502163</v>
      </c>
      <c r="AB22" s="87">
        <v>23655980</v>
      </c>
      <c r="AC22" s="87">
        <v>23689712</v>
      </c>
      <c r="AD22" s="87">
        <v>20760853</v>
      </c>
      <c r="AE22" s="87">
        <v>22502908</v>
      </c>
      <c r="AF22" s="87">
        <v>24154871</v>
      </c>
      <c r="AG22" s="87">
        <v>23810251</v>
      </c>
      <c r="AH22" s="87">
        <v>21156859</v>
      </c>
      <c r="AI22" s="87">
        <v>23884620</v>
      </c>
      <c r="AJ22" s="87">
        <v>0</v>
      </c>
      <c r="AK22" s="87">
        <v>0</v>
      </c>
      <c r="AL22" s="87">
        <v>0</v>
      </c>
      <c r="AM22" s="87">
        <v>0</v>
      </c>
      <c r="AN22" s="87">
        <v>0</v>
      </c>
      <c r="AO22" s="87">
        <v>0</v>
      </c>
      <c r="AP22" s="87">
        <v>0</v>
      </c>
      <c r="AQ22" s="87">
        <v>0</v>
      </c>
      <c r="AR22" s="87">
        <v>0</v>
      </c>
      <c r="AS22" s="87">
        <v>0</v>
      </c>
      <c r="AT22" s="87"/>
      <c r="AU22" s="87"/>
      <c r="AV22" s="87"/>
      <c r="AW22" s="87"/>
      <c r="AX22" s="87"/>
      <c r="AY22" s="87">
        <v>0</v>
      </c>
      <c r="AZ22" s="87">
        <v>0</v>
      </c>
      <c r="BA22" s="87">
        <v>0</v>
      </c>
      <c r="BB22" s="87">
        <v>0</v>
      </c>
      <c r="BC22" s="87">
        <v>0</v>
      </c>
      <c r="BD22" s="87">
        <v>257828</v>
      </c>
      <c r="BE22" s="87">
        <v>255602</v>
      </c>
      <c r="BF22" s="87">
        <v>0</v>
      </c>
      <c r="BG22" s="87">
        <v>373437</v>
      </c>
      <c r="BH22" s="87">
        <v>578210</v>
      </c>
      <c r="BI22" s="87">
        <v>718553</v>
      </c>
      <c r="BJ22" s="87">
        <v>0</v>
      </c>
    </row>
    <row r="23" spans="1:62" ht="11.25">
      <c r="A23" s="14" t="s">
        <v>221</v>
      </c>
      <c r="B23" s="47" t="s">
        <v>222</v>
      </c>
      <c r="C23" s="87">
        <v>327846615</v>
      </c>
      <c r="D23" s="87">
        <v>343733925</v>
      </c>
      <c r="E23" s="87">
        <v>775644970.82809</v>
      </c>
      <c r="F23" s="87">
        <v>764054606</v>
      </c>
      <c r="G23" s="87">
        <v>295590912</v>
      </c>
      <c r="H23" s="87">
        <v>335862956</v>
      </c>
      <c r="I23" s="87">
        <v>259029036</v>
      </c>
      <c r="J23" s="87">
        <v>293266844</v>
      </c>
      <c r="K23" s="87">
        <v>235737930</v>
      </c>
      <c r="L23" s="87">
        <v>269383320</v>
      </c>
      <c r="M23" s="87">
        <v>229992647</v>
      </c>
      <c r="N23" s="87">
        <v>156835245</v>
      </c>
      <c r="O23" s="87">
        <v>168096191</v>
      </c>
      <c r="P23" s="87">
        <v>168351545</v>
      </c>
      <c r="Q23" s="87">
        <v>200412078</v>
      </c>
      <c r="R23" s="87">
        <v>227173004</v>
      </c>
      <c r="S23" s="87">
        <v>262596013</v>
      </c>
      <c r="T23" s="87">
        <v>281346971</v>
      </c>
      <c r="U23" s="87">
        <v>300442280</v>
      </c>
      <c r="V23" s="87">
        <v>237452026</v>
      </c>
      <c r="W23" s="87">
        <v>238110546</v>
      </c>
      <c r="X23" s="87">
        <v>271762889</v>
      </c>
      <c r="Y23" s="87">
        <v>309973796</v>
      </c>
      <c r="Z23" s="87">
        <v>281159418</v>
      </c>
      <c r="AA23" s="87">
        <v>307923572</v>
      </c>
      <c r="AB23" s="87">
        <v>276815744</v>
      </c>
      <c r="AC23" s="87">
        <v>292774154</v>
      </c>
      <c r="AD23" s="87">
        <v>266866644</v>
      </c>
      <c r="AE23" s="87">
        <v>364557361</v>
      </c>
      <c r="AF23" s="87">
        <v>429478822</v>
      </c>
      <c r="AG23" s="87">
        <v>456404691</v>
      </c>
      <c r="AH23" s="87">
        <v>431063103</v>
      </c>
      <c r="AI23" s="87">
        <v>475523894</v>
      </c>
      <c r="AJ23" s="87">
        <v>519492367</v>
      </c>
      <c r="AK23" s="87">
        <v>550492941</v>
      </c>
      <c r="AL23" s="87">
        <v>469438964</v>
      </c>
      <c r="AM23" s="87">
        <v>521632620</v>
      </c>
      <c r="AN23" s="87">
        <v>541402844</v>
      </c>
      <c r="AO23" s="87">
        <v>584146599</v>
      </c>
      <c r="AP23" s="87">
        <v>525213259</v>
      </c>
      <c r="AQ23" s="87">
        <v>609726725</v>
      </c>
      <c r="AR23" s="87">
        <v>686632582</v>
      </c>
      <c r="AS23" s="87">
        <v>722705794</v>
      </c>
      <c r="AT23" s="87">
        <v>718861891</v>
      </c>
      <c r="AU23" s="87">
        <v>787293756</v>
      </c>
      <c r="AV23" s="87">
        <v>841318574</v>
      </c>
      <c r="AW23" s="87">
        <v>894643500</v>
      </c>
      <c r="AX23" s="87">
        <v>886439859</v>
      </c>
      <c r="AY23" s="87">
        <v>972514153</v>
      </c>
      <c r="AZ23" s="87">
        <v>1053013074</v>
      </c>
      <c r="BA23" s="87">
        <v>1370331649</v>
      </c>
      <c r="BB23" s="87">
        <v>1290708784</v>
      </c>
      <c r="BC23" s="87">
        <v>1403446217</v>
      </c>
      <c r="BD23" s="87">
        <v>1732068640</v>
      </c>
      <c r="BE23" s="87">
        <v>1853227219</v>
      </c>
      <c r="BF23" s="87">
        <v>1776519080</v>
      </c>
      <c r="BG23" s="87">
        <v>1858380870</v>
      </c>
      <c r="BH23" s="87">
        <v>2021694750</v>
      </c>
      <c r="BI23" s="87">
        <v>2096094403.59437</v>
      </c>
      <c r="BJ23" s="87">
        <v>2348133756.0085497</v>
      </c>
    </row>
    <row r="24" spans="1:62" ht="11.25">
      <c r="A24" s="14" t="s">
        <v>223</v>
      </c>
      <c r="B24" s="47" t="s">
        <v>224</v>
      </c>
      <c r="C24" s="87">
        <v>193996333</v>
      </c>
      <c r="D24" s="87">
        <v>193744976</v>
      </c>
      <c r="E24" s="87">
        <v>223649821.04815</v>
      </c>
      <c r="F24" s="87">
        <v>250702348</v>
      </c>
      <c r="G24" s="87">
        <v>217980071</v>
      </c>
      <c r="H24" s="87">
        <v>216118737</v>
      </c>
      <c r="I24" s="87">
        <v>53736657</v>
      </c>
      <c r="J24" s="87">
        <v>53806964</v>
      </c>
      <c r="K24" s="87">
        <v>68101618</v>
      </c>
      <c r="L24" s="87">
        <v>98915038</v>
      </c>
      <c r="M24" s="87">
        <v>100524560</v>
      </c>
      <c r="N24" s="87">
        <v>123322756</v>
      </c>
      <c r="O24" s="87">
        <v>124766016</v>
      </c>
      <c r="P24" s="87">
        <v>119497792</v>
      </c>
      <c r="Q24" s="87">
        <v>115694718</v>
      </c>
      <c r="R24" s="87">
        <v>115269097</v>
      </c>
      <c r="S24" s="87">
        <v>120852485</v>
      </c>
      <c r="T24" s="87">
        <v>127177882</v>
      </c>
      <c r="U24" s="87">
        <v>128791622</v>
      </c>
      <c r="V24" s="87">
        <v>128009956</v>
      </c>
      <c r="W24" s="87">
        <v>106172391</v>
      </c>
      <c r="X24" s="87">
        <v>110265298</v>
      </c>
      <c r="Y24" s="87">
        <v>129508445</v>
      </c>
      <c r="Z24" s="87">
        <v>140890923</v>
      </c>
      <c r="AA24" s="87">
        <v>153685775</v>
      </c>
      <c r="AB24" s="87">
        <v>149436040</v>
      </c>
      <c r="AC24" s="87">
        <v>161354419</v>
      </c>
      <c r="AD24" s="87">
        <v>151843665</v>
      </c>
      <c r="AE24" s="87">
        <v>166537475</v>
      </c>
      <c r="AF24" s="87">
        <v>163317371</v>
      </c>
      <c r="AG24" s="87">
        <v>201024502</v>
      </c>
      <c r="AH24" s="87">
        <v>174983417</v>
      </c>
      <c r="AI24" s="87">
        <v>176764254</v>
      </c>
      <c r="AJ24" s="87">
        <v>188138170</v>
      </c>
      <c r="AK24" s="87">
        <v>189022574</v>
      </c>
      <c r="AL24" s="87">
        <v>187125252</v>
      </c>
      <c r="AM24" s="87">
        <v>182833374</v>
      </c>
      <c r="AN24" s="87">
        <v>174609683</v>
      </c>
      <c r="AO24" s="87">
        <v>182684046</v>
      </c>
      <c r="AP24" s="87">
        <v>168352357</v>
      </c>
      <c r="AQ24" s="87">
        <v>174726463</v>
      </c>
      <c r="AR24" s="87">
        <v>178023046</v>
      </c>
      <c r="AS24" s="87">
        <v>166670430</v>
      </c>
      <c r="AT24" s="87">
        <v>244873609</v>
      </c>
      <c r="AU24" s="87">
        <v>247622137</v>
      </c>
      <c r="AV24" s="87">
        <v>297289532</v>
      </c>
      <c r="AW24" s="87">
        <v>366180325</v>
      </c>
      <c r="AX24" s="87">
        <v>465015220</v>
      </c>
      <c r="AY24" s="87">
        <v>241343203</v>
      </c>
      <c r="AZ24" s="87">
        <v>263588473</v>
      </c>
      <c r="BA24" s="87">
        <v>776614280</v>
      </c>
      <c r="BB24" s="87">
        <v>1002364120</v>
      </c>
      <c r="BC24" s="87">
        <v>988859046</v>
      </c>
      <c r="BD24" s="87">
        <v>1041397864</v>
      </c>
      <c r="BE24" s="87">
        <v>1088949364</v>
      </c>
      <c r="BF24" s="87">
        <v>1170008451</v>
      </c>
      <c r="BG24" s="87">
        <v>1161600249</v>
      </c>
      <c r="BH24" s="87">
        <v>1167905960</v>
      </c>
      <c r="BI24" s="87">
        <v>1220726818.65519</v>
      </c>
      <c r="BJ24" s="87">
        <v>1231926528.7108002</v>
      </c>
    </row>
    <row r="25" spans="1:62" ht="11.25">
      <c r="A25" s="14" t="s">
        <v>225</v>
      </c>
      <c r="B25" s="47" t="s">
        <v>226</v>
      </c>
      <c r="C25" s="87">
        <v>1376137414</v>
      </c>
      <c r="D25" s="87">
        <v>1473158669.72745</v>
      </c>
      <c r="E25" s="87">
        <v>1474879743.30393</v>
      </c>
      <c r="F25" s="87">
        <v>1499131892.95379</v>
      </c>
      <c r="G25" s="87">
        <v>1634604611.63947</v>
      </c>
      <c r="H25" s="87">
        <v>1752735223.6152</v>
      </c>
      <c r="I25" s="87">
        <v>1863564583.4097</v>
      </c>
      <c r="J25" s="87">
        <v>1961847760.06793</v>
      </c>
      <c r="K25" s="87">
        <v>2076697159.73518</v>
      </c>
      <c r="L25" s="87">
        <v>2138609493.44109</v>
      </c>
      <c r="M25" s="87">
        <v>2250843016</v>
      </c>
      <c r="N25" s="87">
        <v>2375054108</v>
      </c>
      <c r="O25" s="87">
        <v>2475435298</v>
      </c>
      <c r="P25" s="87">
        <v>2580559115</v>
      </c>
      <c r="Q25" s="87">
        <v>2646871551</v>
      </c>
      <c r="R25" s="87">
        <v>3397366745</v>
      </c>
      <c r="S25" s="87">
        <v>3548675886</v>
      </c>
      <c r="T25" s="87">
        <v>3799980061</v>
      </c>
      <c r="U25" s="87">
        <v>3823777113</v>
      </c>
      <c r="V25" s="87">
        <v>4142067868</v>
      </c>
      <c r="W25" s="87">
        <v>4285995407</v>
      </c>
      <c r="X25" s="87">
        <v>4208635325</v>
      </c>
      <c r="Y25" s="87">
        <v>4331557866</v>
      </c>
      <c r="Z25" s="87">
        <v>4431777954</v>
      </c>
      <c r="AA25" s="87">
        <v>4715870494</v>
      </c>
      <c r="AB25" s="87">
        <v>4984795606</v>
      </c>
      <c r="AC25" s="87">
        <v>5015954258</v>
      </c>
      <c r="AD25" s="87">
        <v>5261706145</v>
      </c>
      <c r="AE25" s="87">
        <v>5485094617</v>
      </c>
      <c r="AF25" s="87">
        <v>5651453784</v>
      </c>
      <c r="AG25" s="87">
        <v>6232917438</v>
      </c>
      <c r="AH25" s="87">
        <v>6698066267</v>
      </c>
      <c r="AI25" s="87">
        <v>6931183220</v>
      </c>
      <c r="AJ25" s="87">
        <v>7268714157</v>
      </c>
      <c r="AK25" s="87">
        <v>7623091350.59</v>
      </c>
      <c r="AL25" s="87">
        <v>7838730136</v>
      </c>
      <c r="AM25" s="87">
        <v>7983960818.235</v>
      </c>
      <c r="AN25" s="87">
        <v>8348273614</v>
      </c>
      <c r="AO25" s="87">
        <v>8818349268.675</v>
      </c>
      <c r="AP25" s="87">
        <v>9145749879.2164</v>
      </c>
      <c r="AQ25" s="87">
        <v>9388986264</v>
      </c>
      <c r="AR25" s="87">
        <v>9986395831.6943</v>
      </c>
      <c r="AS25" s="87">
        <v>10428329252.099503</v>
      </c>
      <c r="AT25" s="87">
        <v>10524486155.9827</v>
      </c>
      <c r="AU25" s="87">
        <v>10625392825.0504</v>
      </c>
      <c r="AV25" s="87">
        <v>10968869477.1392</v>
      </c>
      <c r="AW25" s="87">
        <v>11458818442.632101</v>
      </c>
      <c r="AX25" s="87">
        <v>11868224996.764402</v>
      </c>
      <c r="AY25" s="87">
        <v>12967939631.426802</v>
      </c>
      <c r="AZ25" s="87">
        <v>13020232823.310246</v>
      </c>
      <c r="BA25" s="87">
        <v>13834948502.43007</v>
      </c>
      <c r="BB25" s="87">
        <v>14316166264.81</v>
      </c>
      <c r="BC25" s="87">
        <v>14175919467.495998</v>
      </c>
      <c r="BD25" s="87">
        <v>14528748653.330507</v>
      </c>
      <c r="BE25" s="87">
        <v>14892866564.405998</v>
      </c>
      <c r="BF25" s="87">
        <v>15410827796.95</v>
      </c>
      <c r="BG25" s="87">
        <v>14998407326.283998</v>
      </c>
      <c r="BH25" s="87">
        <v>15458706417.236</v>
      </c>
      <c r="BI25" s="87">
        <v>16205877382.265001</v>
      </c>
      <c r="BJ25" s="87">
        <v>16615326974.459</v>
      </c>
    </row>
    <row r="26" spans="1:62" ht="11.25">
      <c r="A26" s="14" t="s">
        <v>227</v>
      </c>
      <c r="B26" s="47" t="s">
        <v>228</v>
      </c>
      <c r="C26" s="87">
        <v>129656973</v>
      </c>
      <c r="D26" s="87">
        <v>136211790</v>
      </c>
      <c r="E26" s="87">
        <v>156322051.30418</v>
      </c>
      <c r="F26" s="87">
        <v>156611450</v>
      </c>
      <c r="G26" s="87">
        <v>90508676</v>
      </c>
      <c r="H26" s="87">
        <v>117995315.539</v>
      </c>
      <c r="I26" s="87">
        <v>85491391</v>
      </c>
      <c r="J26" s="87">
        <v>101487215</v>
      </c>
      <c r="K26" s="87">
        <v>75996997</v>
      </c>
      <c r="L26" s="87">
        <v>77162322</v>
      </c>
      <c r="M26" s="87">
        <v>69810329</v>
      </c>
      <c r="N26" s="87">
        <v>65708588</v>
      </c>
      <c r="O26" s="87">
        <v>69919527</v>
      </c>
      <c r="P26" s="87">
        <v>59719124</v>
      </c>
      <c r="Q26" s="87">
        <v>72489735</v>
      </c>
      <c r="R26" s="87">
        <v>77246541</v>
      </c>
      <c r="S26" s="87">
        <v>80704444</v>
      </c>
      <c r="T26" s="87">
        <v>66621352</v>
      </c>
      <c r="U26" s="87">
        <v>71176588</v>
      </c>
      <c r="V26" s="87">
        <v>71035772</v>
      </c>
      <c r="W26" s="87">
        <v>72037454</v>
      </c>
      <c r="X26" s="87">
        <v>75745005</v>
      </c>
      <c r="Y26" s="87">
        <v>79412156</v>
      </c>
      <c r="Z26" s="87">
        <v>78981148</v>
      </c>
      <c r="AA26" s="87">
        <v>98613694</v>
      </c>
      <c r="AB26" s="87">
        <v>101005758</v>
      </c>
      <c r="AC26" s="87">
        <v>98501975</v>
      </c>
      <c r="AD26" s="87">
        <v>77921217</v>
      </c>
      <c r="AE26" s="87">
        <v>86207143</v>
      </c>
      <c r="AF26" s="87">
        <v>93213643</v>
      </c>
      <c r="AG26" s="87">
        <v>105406241</v>
      </c>
      <c r="AH26" s="87">
        <v>120415730</v>
      </c>
      <c r="AI26" s="87">
        <v>130270509</v>
      </c>
      <c r="AJ26" s="87">
        <v>101450082</v>
      </c>
      <c r="AK26" s="87">
        <v>97582118</v>
      </c>
      <c r="AL26" s="87">
        <v>80801125</v>
      </c>
      <c r="AM26" s="87">
        <v>82222073</v>
      </c>
      <c r="AN26" s="87">
        <v>105855932</v>
      </c>
      <c r="AO26" s="87">
        <v>95517870</v>
      </c>
      <c r="AP26" s="87">
        <v>105795727</v>
      </c>
      <c r="AQ26" s="87">
        <v>92574514</v>
      </c>
      <c r="AR26" s="87">
        <v>105650041</v>
      </c>
      <c r="AS26" s="87">
        <v>88794114</v>
      </c>
      <c r="AT26" s="87">
        <v>156367748</v>
      </c>
      <c r="AU26" s="87">
        <v>97963935</v>
      </c>
      <c r="AV26" s="87">
        <v>118776242</v>
      </c>
      <c r="AW26" s="87">
        <v>125010467</v>
      </c>
      <c r="AX26" s="87">
        <v>125266396</v>
      </c>
      <c r="AY26" s="87">
        <v>134009303</v>
      </c>
      <c r="AZ26" s="87">
        <v>167936062</v>
      </c>
      <c r="BA26" s="87">
        <v>167242724</v>
      </c>
      <c r="BB26" s="87">
        <v>192411849</v>
      </c>
      <c r="BC26" s="87">
        <v>256430169</v>
      </c>
      <c r="BD26" s="87">
        <v>333984724</v>
      </c>
      <c r="BE26" s="87">
        <v>346107836</v>
      </c>
      <c r="BF26" s="87">
        <v>371982457</v>
      </c>
      <c r="BG26" s="87">
        <v>384998922</v>
      </c>
      <c r="BH26" s="87">
        <v>433415829</v>
      </c>
      <c r="BI26" s="87">
        <v>407125013.92034</v>
      </c>
      <c r="BJ26" s="87">
        <v>412053155.84277</v>
      </c>
    </row>
    <row r="27" spans="1:62" ht="11.25">
      <c r="A27" s="14" t="s">
        <v>229</v>
      </c>
      <c r="B27" s="47" t="s">
        <v>230</v>
      </c>
      <c r="C27" s="88">
        <v>2029929891</v>
      </c>
      <c r="D27" s="88">
        <v>2149069355.72745</v>
      </c>
      <c r="E27" s="88">
        <v>2640530035.48435</v>
      </c>
      <c r="F27" s="88">
        <v>2678603287.95379</v>
      </c>
      <c r="G27" s="88">
        <v>2248162031.63947</v>
      </c>
      <c r="H27" s="88">
        <v>2436101162.1542</v>
      </c>
      <c r="I27" s="88">
        <v>2271309424.4097</v>
      </c>
      <c r="J27" s="88">
        <v>2419884498.06793</v>
      </c>
      <c r="K27" s="88">
        <v>2468454193.73518</v>
      </c>
      <c r="L27" s="88">
        <v>2596246207.44109</v>
      </c>
      <c r="M27" s="88">
        <v>2663334579</v>
      </c>
      <c r="N27" s="88">
        <v>2732693787</v>
      </c>
      <c r="O27" s="88">
        <v>2851960128</v>
      </c>
      <c r="P27" s="88">
        <v>2942573520</v>
      </c>
      <c r="Q27" s="88">
        <v>3051474290</v>
      </c>
      <c r="R27" s="88">
        <v>3832204988</v>
      </c>
      <c r="S27" s="88">
        <v>4028423153</v>
      </c>
      <c r="T27" s="88">
        <v>4291417895</v>
      </c>
      <c r="U27" s="88">
        <v>4340489934</v>
      </c>
      <c r="V27" s="88">
        <v>4594659824</v>
      </c>
      <c r="W27" s="88">
        <v>4721079494</v>
      </c>
      <c r="X27" s="88">
        <v>4685585843</v>
      </c>
      <c r="Y27" s="88">
        <v>4869311595</v>
      </c>
      <c r="Z27" s="88">
        <v>4950644293</v>
      </c>
      <c r="AA27" s="88">
        <v>5294595698</v>
      </c>
      <c r="AB27" s="88">
        <v>5535709128</v>
      </c>
      <c r="AC27" s="88">
        <v>5592274518</v>
      </c>
      <c r="AD27" s="88">
        <v>5779098524</v>
      </c>
      <c r="AE27" s="88">
        <v>6124899504</v>
      </c>
      <c r="AF27" s="88">
        <v>6361618491</v>
      </c>
      <c r="AG27" s="88">
        <v>7019563123</v>
      </c>
      <c r="AH27" s="88">
        <v>7445685376</v>
      </c>
      <c r="AI27" s="88">
        <v>7737626497</v>
      </c>
      <c r="AJ27" s="88">
        <v>8077794776</v>
      </c>
      <c r="AK27" s="88">
        <v>8460188983.59</v>
      </c>
      <c r="AL27" s="88">
        <v>8576095477</v>
      </c>
      <c r="AM27" s="88">
        <v>8770648885.235</v>
      </c>
      <c r="AN27" s="88">
        <v>9170142073</v>
      </c>
      <c r="AO27" s="88">
        <v>9680697783.675</v>
      </c>
      <c r="AP27" s="88">
        <v>9945111222.2164</v>
      </c>
      <c r="AQ27" s="88">
        <v>10266013966</v>
      </c>
      <c r="AR27" s="88">
        <v>10956701500.6943</v>
      </c>
      <c r="AS27" s="88">
        <v>11406499590.099503</v>
      </c>
      <c r="AT27" s="88">
        <v>11644589403.9827</v>
      </c>
      <c r="AU27" s="88">
        <v>11758272653.0504</v>
      </c>
      <c r="AV27" s="88">
        <v>12226253825.1392</v>
      </c>
      <c r="AW27" s="88">
        <v>12844652734.632101</v>
      </c>
      <c r="AX27" s="88">
        <v>13344946471.764402</v>
      </c>
      <c r="AY27" s="88">
        <v>14315806290.426802</v>
      </c>
      <c r="AZ27" s="88">
        <v>14504770432.310246</v>
      </c>
      <c r="BA27" s="88">
        <v>16149137155.43007</v>
      </c>
      <c r="BB27" s="88">
        <v>16801651017.81</v>
      </c>
      <c r="BC27" s="88">
        <v>16824654899.495998</v>
      </c>
      <c r="BD27" s="88">
        <v>17636457709.330505</v>
      </c>
      <c r="BE27" s="88">
        <v>18181406585.406</v>
      </c>
      <c r="BF27" s="88">
        <v>18729337784.95</v>
      </c>
      <c r="BG27" s="88">
        <v>18403760804.283997</v>
      </c>
      <c r="BH27" s="88">
        <v>19082301166.236</v>
      </c>
      <c r="BI27" s="88">
        <v>19930542171.434902</v>
      </c>
      <c r="BJ27" s="88">
        <v>20607440415.02112</v>
      </c>
    </row>
    <row r="28" spans="1:62" ht="11.25">
      <c r="A28" s="14" t="s">
        <v>231</v>
      </c>
      <c r="B28" s="47" t="s">
        <v>232</v>
      </c>
      <c r="C28" s="87">
        <v>12754563</v>
      </c>
      <c r="D28" s="87">
        <v>10545115</v>
      </c>
      <c r="E28" s="87">
        <v>10821460</v>
      </c>
      <c r="F28" s="87">
        <v>11437178</v>
      </c>
      <c r="G28" s="87">
        <v>3613593</v>
      </c>
      <c r="H28" s="87">
        <v>141625</v>
      </c>
      <c r="I28" s="87">
        <v>15727</v>
      </c>
      <c r="J28" s="87">
        <v>1656</v>
      </c>
      <c r="K28" s="87">
        <v>3313</v>
      </c>
      <c r="L28" s="87">
        <v>0</v>
      </c>
      <c r="M28" s="87">
        <v>0</v>
      </c>
      <c r="N28" s="87">
        <v>0</v>
      </c>
      <c r="O28" s="87">
        <v>0</v>
      </c>
      <c r="P28" s="87">
        <v>12219</v>
      </c>
      <c r="Q28" s="87">
        <v>0</v>
      </c>
      <c r="R28" s="87">
        <v>0</v>
      </c>
      <c r="S28" s="87">
        <v>0</v>
      </c>
      <c r="T28" s="87">
        <v>0</v>
      </c>
      <c r="U28" s="87">
        <v>0</v>
      </c>
      <c r="V28" s="87">
        <v>5704</v>
      </c>
      <c r="W28" s="87">
        <v>0</v>
      </c>
      <c r="X28" s="87">
        <v>0</v>
      </c>
      <c r="Y28" s="87">
        <v>0</v>
      </c>
      <c r="Z28" s="87">
        <v>0</v>
      </c>
      <c r="AA28" s="87">
        <v>0</v>
      </c>
      <c r="AB28" s="87">
        <v>0</v>
      </c>
      <c r="AC28" s="87">
        <v>0</v>
      </c>
      <c r="AD28" s="87">
        <v>0</v>
      </c>
      <c r="AE28" s="87">
        <v>0</v>
      </c>
      <c r="AF28" s="87">
        <v>507859</v>
      </c>
      <c r="AG28" s="87">
        <v>343729</v>
      </c>
      <c r="AH28" s="87">
        <v>638451</v>
      </c>
      <c r="AI28" s="87">
        <v>471649</v>
      </c>
      <c r="AJ28" s="87">
        <v>844556</v>
      </c>
      <c r="AK28" s="87">
        <v>759208</v>
      </c>
      <c r="AL28" s="87">
        <v>615969</v>
      </c>
      <c r="AM28" s="87">
        <v>396168</v>
      </c>
      <c r="AN28" s="87">
        <v>93618</v>
      </c>
      <c r="AO28" s="87">
        <v>193060</v>
      </c>
      <c r="AP28" s="87">
        <v>194391</v>
      </c>
      <c r="AQ28" s="87">
        <v>49324</v>
      </c>
      <c r="AR28" s="87">
        <v>39982</v>
      </c>
      <c r="AS28" s="87">
        <v>165558</v>
      </c>
      <c r="AT28" s="87">
        <v>162505</v>
      </c>
      <c r="AU28" s="87">
        <v>140100</v>
      </c>
      <c r="AV28" s="87">
        <v>114671</v>
      </c>
      <c r="AW28" s="87">
        <v>266240</v>
      </c>
      <c r="AX28" s="87">
        <v>325714</v>
      </c>
      <c r="AY28" s="87">
        <v>6656</v>
      </c>
      <c r="AZ28" s="87">
        <v>1837</v>
      </c>
      <c r="BA28" s="87">
        <v>360686</v>
      </c>
      <c r="BB28" s="87">
        <v>98</v>
      </c>
      <c r="BC28" s="87">
        <v>8453486</v>
      </c>
      <c r="BD28" s="87">
        <v>1258004</v>
      </c>
      <c r="BE28" s="87">
        <v>1861120</v>
      </c>
      <c r="BF28" s="87">
        <v>3519220</v>
      </c>
      <c r="BG28" s="87">
        <v>2691412</v>
      </c>
      <c r="BH28" s="87">
        <v>6641295</v>
      </c>
      <c r="BI28" s="87">
        <v>7086339</v>
      </c>
      <c r="BJ28" s="87">
        <v>3007547</v>
      </c>
    </row>
    <row r="29" spans="1:62" ht="11.25">
      <c r="A29" s="14" t="s">
        <v>233</v>
      </c>
      <c r="B29" s="47" t="s">
        <v>234</v>
      </c>
      <c r="C29" s="87">
        <v>1362054893</v>
      </c>
      <c r="D29" s="87">
        <v>1650658437</v>
      </c>
      <c r="E29" s="87">
        <v>1741922282.30323</v>
      </c>
      <c r="F29" s="87">
        <v>4673273877</v>
      </c>
      <c r="G29" s="87">
        <v>526904396</v>
      </c>
      <c r="H29" s="87">
        <v>493591622</v>
      </c>
      <c r="I29" s="87">
        <v>537008518</v>
      </c>
      <c r="J29" s="87">
        <v>534846893</v>
      </c>
      <c r="K29" s="87">
        <v>553561858</v>
      </c>
      <c r="L29" s="87">
        <v>580441942</v>
      </c>
      <c r="M29" s="87">
        <v>624119344</v>
      </c>
      <c r="N29" s="87">
        <v>643967036</v>
      </c>
      <c r="O29" s="87">
        <v>653231186</v>
      </c>
      <c r="P29" s="87">
        <v>660990728</v>
      </c>
      <c r="Q29" s="87">
        <v>628942039</v>
      </c>
      <c r="R29" s="87">
        <v>674378064</v>
      </c>
      <c r="S29" s="87">
        <v>645604888</v>
      </c>
      <c r="T29" s="87">
        <v>651096859</v>
      </c>
      <c r="U29" s="87">
        <v>659958762</v>
      </c>
      <c r="V29" s="87">
        <v>697068525</v>
      </c>
      <c r="W29" s="87">
        <v>709775803</v>
      </c>
      <c r="X29" s="87">
        <v>701707231</v>
      </c>
      <c r="Y29" s="87">
        <v>728895344</v>
      </c>
      <c r="Z29" s="87">
        <v>715467941</v>
      </c>
      <c r="AA29" s="87">
        <v>743694912</v>
      </c>
      <c r="AB29" s="87">
        <v>752613236</v>
      </c>
      <c r="AC29" s="87">
        <v>767790319</v>
      </c>
      <c r="AD29" s="87">
        <v>792640652</v>
      </c>
      <c r="AE29" s="87">
        <v>818341654</v>
      </c>
      <c r="AF29" s="87">
        <v>793868341</v>
      </c>
      <c r="AG29" s="87">
        <v>911937476</v>
      </c>
      <c r="AH29" s="87">
        <v>958959150</v>
      </c>
      <c r="AI29" s="87">
        <v>971563113</v>
      </c>
      <c r="AJ29" s="87">
        <v>966716250</v>
      </c>
      <c r="AK29" s="87">
        <v>979267559</v>
      </c>
      <c r="AL29" s="87">
        <v>1051718128</v>
      </c>
      <c r="AM29" s="87">
        <v>1052805593</v>
      </c>
      <c r="AN29" s="87">
        <v>1086877507</v>
      </c>
      <c r="AO29" s="87">
        <v>1137158881</v>
      </c>
      <c r="AP29" s="87">
        <v>1055096698</v>
      </c>
      <c r="AQ29" s="87">
        <v>1077012959</v>
      </c>
      <c r="AR29" s="87">
        <v>1320601869</v>
      </c>
      <c r="AS29" s="87">
        <v>1368373563</v>
      </c>
      <c r="AT29" s="87">
        <v>1441075985</v>
      </c>
      <c r="AU29" s="87">
        <v>1572856389</v>
      </c>
      <c r="AV29" s="87">
        <v>1550155097</v>
      </c>
      <c r="AW29" s="87">
        <v>1618664909</v>
      </c>
      <c r="AX29" s="87">
        <v>1698496059</v>
      </c>
      <c r="AY29" s="87">
        <v>1545500179</v>
      </c>
      <c r="AZ29" s="87">
        <v>1680858257</v>
      </c>
      <c r="BA29" s="87">
        <v>1797136553</v>
      </c>
      <c r="BB29" s="87">
        <v>1870428016</v>
      </c>
      <c r="BC29" s="87">
        <v>1935289549</v>
      </c>
      <c r="BD29" s="87">
        <v>2446338198</v>
      </c>
      <c r="BE29" s="87">
        <v>2468595804</v>
      </c>
      <c r="BF29" s="87">
        <v>2579799452</v>
      </c>
      <c r="BG29" s="87">
        <v>2634201846</v>
      </c>
      <c r="BH29" s="87">
        <v>2644837032</v>
      </c>
      <c r="BI29" s="87">
        <v>2905505899.7263603</v>
      </c>
      <c r="BJ29" s="87">
        <v>2893546774.8081703</v>
      </c>
    </row>
    <row r="30" spans="1:62" ht="11.25">
      <c r="A30" s="14" t="s">
        <v>235</v>
      </c>
      <c r="B30" s="47" t="s">
        <v>236</v>
      </c>
      <c r="C30" s="88">
        <v>3404739347</v>
      </c>
      <c r="D30" s="88">
        <v>3810272907.72745</v>
      </c>
      <c r="E30" s="88">
        <v>4393273777.78758</v>
      </c>
      <c r="F30" s="88">
        <v>7363314342.95379</v>
      </c>
      <c r="G30" s="88">
        <v>2778680020.63947</v>
      </c>
      <c r="H30" s="88">
        <v>2929834409.1542</v>
      </c>
      <c r="I30" s="88">
        <v>2808333669.4097</v>
      </c>
      <c r="J30" s="88">
        <v>2954733047.06793</v>
      </c>
      <c r="K30" s="88">
        <v>3022019364.73518</v>
      </c>
      <c r="L30" s="88">
        <v>3176688149.44109</v>
      </c>
      <c r="M30" s="88">
        <v>3287453923</v>
      </c>
      <c r="N30" s="88">
        <v>3376660823</v>
      </c>
      <c r="O30" s="88">
        <v>3505191314</v>
      </c>
      <c r="P30" s="88">
        <v>3603576467</v>
      </c>
      <c r="Q30" s="88">
        <v>3680416329</v>
      </c>
      <c r="R30" s="88">
        <v>4506583052</v>
      </c>
      <c r="S30" s="88">
        <v>4674028041</v>
      </c>
      <c r="T30" s="88">
        <v>4942514754</v>
      </c>
      <c r="U30" s="88">
        <v>5000448696</v>
      </c>
      <c r="V30" s="88">
        <v>5291734053</v>
      </c>
      <c r="W30" s="88">
        <v>5430855297</v>
      </c>
      <c r="X30" s="88">
        <v>5387293074</v>
      </c>
      <c r="Y30" s="88">
        <v>5598206939</v>
      </c>
      <c r="Z30" s="88">
        <v>5666112234</v>
      </c>
      <c r="AA30" s="88">
        <v>6038290610</v>
      </c>
      <c r="AB30" s="88">
        <v>6288322364</v>
      </c>
      <c r="AC30" s="88">
        <v>6360064837</v>
      </c>
      <c r="AD30" s="88">
        <v>6571739176</v>
      </c>
      <c r="AE30" s="88">
        <v>6943241158</v>
      </c>
      <c r="AF30" s="88">
        <v>7155994691</v>
      </c>
      <c r="AG30" s="88">
        <v>7931844328</v>
      </c>
      <c r="AH30" s="88">
        <v>8405282977</v>
      </c>
      <c r="AI30" s="88">
        <v>8709661259</v>
      </c>
      <c r="AJ30" s="88">
        <v>9045355582</v>
      </c>
      <c r="AK30" s="88">
        <v>9440215750.59</v>
      </c>
      <c r="AL30" s="88">
        <v>9628429574</v>
      </c>
      <c r="AM30" s="88">
        <v>9823850646.235</v>
      </c>
      <c r="AN30" s="88">
        <v>10257113198</v>
      </c>
      <c r="AO30" s="88">
        <v>10818049724.675</v>
      </c>
      <c r="AP30" s="88">
        <v>11000402311.2164</v>
      </c>
      <c r="AQ30" s="88">
        <v>11343076249</v>
      </c>
      <c r="AR30" s="88">
        <v>12277343351.6943</v>
      </c>
      <c r="AS30" s="88">
        <v>12775038711.099503</v>
      </c>
      <c r="AT30" s="88">
        <v>13085827893.9827</v>
      </c>
      <c r="AU30" s="88">
        <v>13331269142.0504</v>
      </c>
      <c r="AV30" s="88">
        <v>13776523593.1392</v>
      </c>
      <c r="AW30" s="88">
        <v>14463583883.632101</v>
      </c>
      <c r="AX30" s="88">
        <v>15043768244.764402</v>
      </c>
      <c r="AY30" s="88">
        <v>15861313125.426802</v>
      </c>
      <c r="AZ30" s="88">
        <v>16185630526.310246</v>
      </c>
      <c r="BA30" s="88">
        <v>17946634394.43007</v>
      </c>
      <c r="BB30" s="88">
        <v>18672079131.809998</v>
      </c>
      <c r="BC30" s="88">
        <v>18768397934.496</v>
      </c>
      <c r="BD30" s="88">
        <v>20084053911.330505</v>
      </c>
      <c r="BE30" s="88">
        <v>20651863509.406</v>
      </c>
      <c r="BF30" s="88">
        <v>21312656456.95</v>
      </c>
      <c r="BG30" s="88">
        <v>21040654062.283997</v>
      </c>
      <c r="BH30" s="88">
        <v>21733779493.236</v>
      </c>
      <c r="BI30" s="88">
        <v>22843134410.161263</v>
      </c>
      <c r="BJ30" s="88">
        <v>23503994736.82929</v>
      </c>
    </row>
    <row r="31" spans="1:62" ht="10.5">
      <c r="A31" s="14" t="s">
        <v>170</v>
      </c>
      <c r="B31" s="48" t="s">
        <v>195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117"/>
      <c r="AU31" s="117"/>
      <c r="AV31" s="117"/>
      <c r="AW31" s="117"/>
      <c r="AX31" s="117"/>
      <c r="AY31" s="117"/>
      <c r="AZ31" s="117"/>
      <c r="BA31" s="117"/>
      <c r="BB31" s="117"/>
      <c r="BC31" s="117"/>
      <c r="BD31" s="117"/>
      <c r="BE31" s="117"/>
      <c r="BF31" s="117"/>
      <c r="BG31" s="117"/>
      <c r="BH31" s="117"/>
      <c r="BI31" s="117"/>
      <c r="BJ31" s="117"/>
    </row>
    <row r="32" spans="1:62" ht="21">
      <c r="A32" s="14" t="s">
        <v>237</v>
      </c>
      <c r="B32" s="49" t="s">
        <v>238</v>
      </c>
      <c r="C32" s="87">
        <v>1270369679</v>
      </c>
      <c r="D32" s="87">
        <v>1367520129.72745</v>
      </c>
      <c r="E32" s="87">
        <v>1377805606.30393</v>
      </c>
      <c r="F32" s="87">
        <v>1412866256.95379</v>
      </c>
      <c r="G32" s="87">
        <v>1530597960.63947</v>
      </c>
      <c r="H32" s="87">
        <v>1642134126.6152</v>
      </c>
      <c r="I32" s="87">
        <v>1754350653.4097</v>
      </c>
      <c r="J32" s="87">
        <v>1860836221.06793</v>
      </c>
      <c r="K32" s="87">
        <v>1958773991.73518</v>
      </c>
      <c r="L32" s="87">
        <v>2018523315.44109</v>
      </c>
      <c r="M32" s="87">
        <v>2129848696</v>
      </c>
      <c r="N32" s="87">
        <v>2260134935</v>
      </c>
      <c r="O32" s="87">
        <v>2346865032</v>
      </c>
      <c r="P32" s="87">
        <v>2454097081</v>
      </c>
      <c r="Q32" s="87">
        <v>2525355672</v>
      </c>
      <c r="R32" s="87">
        <v>3269508305</v>
      </c>
      <c r="S32" s="87">
        <v>3405998418</v>
      </c>
      <c r="T32" s="87">
        <v>3641512262</v>
      </c>
      <c r="U32" s="87">
        <v>3655441644</v>
      </c>
      <c r="V32" s="87">
        <v>3967792064</v>
      </c>
      <c r="W32" s="87">
        <v>4084162143</v>
      </c>
      <c r="X32" s="87">
        <v>3984192244</v>
      </c>
      <c r="Y32" s="87">
        <v>4092588661</v>
      </c>
      <c r="Z32" s="87">
        <v>4191448064</v>
      </c>
      <c r="AA32" s="87">
        <v>4456275556</v>
      </c>
      <c r="AB32" s="87">
        <v>4704368215</v>
      </c>
      <c r="AC32" s="87">
        <v>4734067612</v>
      </c>
      <c r="AD32" s="87">
        <v>4963650586</v>
      </c>
      <c r="AE32" s="87">
        <v>5176884237</v>
      </c>
      <c r="AF32" s="87">
        <v>5333540438</v>
      </c>
      <c r="AG32" s="87">
        <v>5889007079</v>
      </c>
      <c r="AH32" s="87">
        <v>6321078553</v>
      </c>
      <c r="AI32" s="87">
        <v>6545650161</v>
      </c>
      <c r="AJ32" s="87">
        <v>6861814983</v>
      </c>
      <c r="AK32" s="87">
        <v>7209825621.59</v>
      </c>
      <c r="AL32" s="87">
        <v>7426439301</v>
      </c>
      <c r="AM32" s="87">
        <v>7554829224.235</v>
      </c>
      <c r="AN32" s="87">
        <v>7900004465</v>
      </c>
      <c r="AO32" s="87">
        <v>8362348169.674999</v>
      </c>
      <c r="AP32" s="87">
        <v>8685157120.2164</v>
      </c>
      <c r="AQ32" s="87">
        <v>8910894662</v>
      </c>
      <c r="AR32" s="87">
        <v>9494547145.6943</v>
      </c>
      <c r="AS32" s="87">
        <v>9958295717.099503</v>
      </c>
      <c r="AT32" s="87">
        <v>10005008833.9827</v>
      </c>
      <c r="AU32" s="87">
        <v>10078204655.0504</v>
      </c>
      <c r="AV32" s="87">
        <v>10401041265.1392</v>
      </c>
      <c r="AW32" s="87">
        <v>10881610478.632101</v>
      </c>
      <c r="AX32" s="87">
        <v>11298015304.764402</v>
      </c>
      <c r="AY32" s="87">
        <v>12329170376.426802</v>
      </c>
      <c r="AZ32" s="87">
        <v>12375489757.310246</v>
      </c>
      <c r="BA32" s="87">
        <v>13162043568.43007</v>
      </c>
      <c r="BB32" s="87">
        <v>13630564635.81</v>
      </c>
      <c r="BC32" s="87">
        <v>13410191413.495998</v>
      </c>
      <c r="BD32" s="87">
        <v>13706571176.330507</v>
      </c>
      <c r="BE32" s="87">
        <v>14046115070.405998</v>
      </c>
      <c r="BF32" s="87">
        <v>14519358006.95</v>
      </c>
      <c r="BG32" s="87">
        <v>14003244022.283998</v>
      </c>
      <c r="BH32" s="87">
        <v>14408469164.236</v>
      </c>
      <c r="BI32" s="87">
        <v>15104408407.265001</v>
      </c>
      <c r="BJ32" s="87">
        <v>15519379061.459</v>
      </c>
    </row>
    <row r="33" spans="1:31" ht="10.5">
      <c r="A33" s="9"/>
      <c r="B33" s="9"/>
      <c r="AD33" s="45"/>
      <c r="AE33" s="45"/>
    </row>
    <row r="34" spans="1:31" ht="10.5">
      <c r="A34" s="9"/>
      <c r="B34" s="9"/>
      <c r="AD34" s="45"/>
      <c r="AE34" s="45"/>
    </row>
    <row r="35" spans="1:31" ht="10.5">
      <c r="A35" s="9"/>
      <c r="AD35" s="45"/>
      <c r="AE35" s="45"/>
    </row>
    <row r="36" spans="30:31" ht="10.5">
      <c r="AD36" s="45"/>
      <c r="AE36" s="45"/>
    </row>
    <row r="37" spans="30:31" ht="10.5">
      <c r="AD37" s="45"/>
      <c r="AE37" s="45"/>
    </row>
    <row r="38" spans="30:62" ht="10.5">
      <c r="AD38" s="45"/>
      <c r="AE38" s="45"/>
      <c r="AR38" s="198"/>
      <c r="AS38" s="198"/>
      <c r="AT38" s="198"/>
      <c r="AU38" s="198"/>
      <c r="AV38" s="198"/>
      <c r="AW38" s="198"/>
      <c r="AX38" s="198"/>
      <c r="AY38" s="198"/>
      <c r="AZ38" s="198"/>
      <c r="BA38" s="198"/>
      <c r="BB38" s="198"/>
      <c r="BC38" s="198"/>
      <c r="BD38" s="198"/>
      <c r="BE38" s="198"/>
      <c r="BF38" s="198"/>
      <c r="BG38" s="198"/>
      <c r="BH38" s="198"/>
      <c r="BI38" s="198"/>
      <c r="BJ38" s="198"/>
    </row>
    <row r="39" spans="30:31" ht="10.5">
      <c r="AD39" s="45"/>
      <c r="AE39" s="45"/>
    </row>
    <row r="40" spans="30:31" ht="10.5">
      <c r="AD40" s="45"/>
      <c r="AE40" s="45"/>
    </row>
    <row r="41" spans="30:31" ht="10.5">
      <c r="AD41" s="45"/>
      <c r="AE41" s="45"/>
    </row>
    <row r="42" spans="30:31" ht="10.5">
      <c r="AD42" s="45"/>
      <c r="AE42" s="45"/>
    </row>
    <row r="43" spans="30:31" ht="10.5">
      <c r="AD43" s="45"/>
      <c r="AE43" s="45"/>
    </row>
    <row r="44" spans="30:31" ht="10.5">
      <c r="AD44" s="45"/>
      <c r="AE44" s="45"/>
    </row>
    <row r="45" spans="30:31" ht="10.5">
      <c r="AD45" s="45"/>
      <c r="AE45" s="45"/>
    </row>
    <row r="46" spans="30:31" ht="10.5">
      <c r="AD46" s="45"/>
      <c r="AE46" s="45"/>
    </row>
    <row r="47" spans="30:31" ht="10.5">
      <c r="AD47" s="45"/>
      <c r="AE47" s="45"/>
    </row>
    <row r="48" spans="30:31" ht="10.5">
      <c r="AD48" s="45"/>
      <c r="AE48" s="45"/>
    </row>
    <row r="49" spans="30:31" ht="10.5">
      <c r="AD49" s="45"/>
      <c r="AE49" s="45"/>
    </row>
    <row r="50" spans="30:31" ht="10.5">
      <c r="AD50" s="45"/>
      <c r="AE50" s="45"/>
    </row>
    <row r="51" spans="30:31" ht="10.5">
      <c r="AD51" s="45"/>
      <c r="AE51" s="45"/>
    </row>
    <row r="52" spans="30:31" ht="10.5">
      <c r="AD52" s="45"/>
      <c r="AE52" s="45"/>
    </row>
    <row r="53" spans="30:31" ht="10.5">
      <c r="AD53" s="45"/>
      <c r="AE53" s="45"/>
    </row>
    <row r="54" spans="30:31" ht="10.5">
      <c r="AD54" s="45"/>
      <c r="AE54" s="45"/>
    </row>
    <row r="55" spans="30:31" ht="10.5">
      <c r="AD55" s="45"/>
      <c r="AE55" s="45"/>
    </row>
    <row r="56" spans="30:31" ht="10.5">
      <c r="AD56" s="45"/>
      <c r="AE56" s="45"/>
    </row>
    <row r="57" spans="30:31" ht="10.5">
      <c r="AD57" s="45"/>
      <c r="AE57" s="45"/>
    </row>
    <row r="58" spans="30:31" ht="10.5">
      <c r="AD58" s="45"/>
      <c r="AE58" s="45"/>
    </row>
    <row r="59" spans="30:31" ht="10.5">
      <c r="AD59" s="45"/>
      <c r="AE59" s="45"/>
    </row>
    <row r="60" spans="30:31" ht="10.5">
      <c r="AD60" s="45"/>
      <c r="AE60" s="45"/>
    </row>
    <row r="61" spans="30:31" ht="10.5">
      <c r="AD61" s="45"/>
      <c r="AE61" s="45"/>
    </row>
    <row r="62" spans="30:31" ht="10.5">
      <c r="AD62" s="45"/>
      <c r="AE62" s="45"/>
    </row>
    <row r="63" spans="30:31" ht="10.5">
      <c r="AD63" s="45"/>
      <c r="AE63" s="45"/>
    </row>
    <row r="64" spans="30:31" ht="10.5">
      <c r="AD64" s="45"/>
      <c r="AE64" s="45"/>
    </row>
    <row r="65" spans="30:31" ht="10.5">
      <c r="AD65" s="45"/>
      <c r="AE65" s="45"/>
    </row>
    <row r="66" spans="30:31" ht="10.5">
      <c r="AD66" s="45"/>
      <c r="AE66" s="45"/>
    </row>
    <row r="67" spans="30:31" ht="10.5">
      <c r="AD67" s="45"/>
      <c r="AE67" s="45"/>
    </row>
    <row r="68" spans="30:31" ht="10.5">
      <c r="AD68" s="45"/>
      <c r="AE68" s="45"/>
    </row>
    <row r="69" spans="30:31" ht="10.5">
      <c r="AD69" s="45"/>
      <c r="AE69" s="45"/>
    </row>
    <row r="70" spans="30:31" ht="10.5">
      <c r="AD70" s="45"/>
      <c r="AE70" s="45"/>
    </row>
    <row r="71" spans="30:31" ht="10.5">
      <c r="AD71" s="45"/>
      <c r="AE71" s="45"/>
    </row>
    <row r="72" spans="30:31" ht="10.5">
      <c r="AD72" s="45"/>
      <c r="AE72" s="45"/>
    </row>
    <row r="73" spans="30:31" ht="10.5">
      <c r="AD73" s="45"/>
      <c r="AE73" s="45"/>
    </row>
    <row r="74" spans="30:31" ht="10.5">
      <c r="AD74" s="45"/>
      <c r="AE74" s="45"/>
    </row>
    <row r="75" spans="30:31" ht="10.5">
      <c r="AD75" s="45"/>
      <c r="AE75" s="45"/>
    </row>
    <row r="76" spans="30:31" ht="10.5">
      <c r="AD76" s="45"/>
      <c r="AE76" s="45"/>
    </row>
    <row r="77" spans="30:31" ht="10.5">
      <c r="AD77" s="45"/>
      <c r="AE77" s="45"/>
    </row>
    <row r="78" spans="30:31" ht="10.5">
      <c r="AD78" s="45"/>
      <c r="AE78" s="45"/>
    </row>
    <row r="79" spans="30:31" ht="10.5">
      <c r="AD79" s="45"/>
      <c r="AE79" s="45"/>
    </row>
    <row r="80" spans="30:31" ht="10.5">
      <c r="AD80" s="45"/>
      <c r="AE80" s="45"/>
    </row>
    <row r="81" spans="30:31" ht="10.5">
      <c r="AD81" s="45"/>
      <c r="AE81" s="45"/>
    </row>
    <row r="82" spans="30:31" ht="10.5">
      <c r="AD82" s="45"/>
      <c r="AE82" s="45"/>
    </row>
    <row r="83" spans="30:31" ht="10.5">
      <c r="AD83" s="45"/>
      <c r="AE83" s="45"/>
    </row>
    <row r="84" spans="30:31" ht="10.5">
      <c r="AD84" s="45"/>
      <c r="AE84" s="45"/>
    </row>
    <row r="85" spans="30:31" ht="10.5">
      <c r="AD85" s="45"/>
      <c r="AE85" s="45"/>
    </row>
    <row r="86" spans="30:31" ht="10.5">
      <c r="AD86" s="45"/>
      <c r="AE86" s="45"/>
    </row>
    <row r="87" spans="30:31" ht="10.5">
      <c r="AD87" s="45"/>
      <c r="AE87" s="45"/>
    </row>
    <row r="88" spans="30:31" ht="10.5">
      <c r="AD88" s="45"/>
      <c r="AE88" s="45"/>
    </row>
    <row r="89" spans="30:31" ht="10.5">
      <c r="AD89" s="45"/>
      <c r="AE89" s="45"/>
    </row>
    <row r="90" spans="30:31" ht="10.5">
      <c r="AD90" s="45"/>
      <c r="AE90" s="45"/>
    </row>
    <row r="91" spans="30:31" ht="10.5">
      <c r="AD91" s="45"/>
      <c r="AE91" s="45"/>
    </row>
    <row r="92" spans="30:31" ht="10.5">
      <c r="AD92" s="45"/>
      <c r="AE92" s="45"/>
    </row>
    <row r="93" spans="30:31" ht="10.5">
      <c r="AD93" s="45"/>
      <c r="AE93" s="45"/>
    </row>
    <row r="94" spans="30:31" ht="10.5">
      <c r="AD94" s="45"/>
      <c r="AE94" s="45"/>
    </row>
    <row r="95" spans="30:31" ht="10.5">
      <c r="AD95" s="45"/>
      <c r="AE95" s="45"/>
    </row>
    <row r="96" spans="30:31" ht="10.5">
      <c r="AD96" s="45"/>
      <c r="AE96" s="45"/>
    </row>
    <row r="97" spans="30:31" ht="10.5">
      <c r="AD97" s="45"/>
      <c r="AE97" s="45"/>
    </row>
    <row r="98" spans="30:31" ht="10.5">
      <c r="AD98" s="45"/>
      <c r="AE98" s="45"/>
    </row>
    <row r="99" spans="30:31" ht="10.5">
      <c r="AD99" s="45"/>
      <c r="AE99" s="45"/>
    </row>
    <row r="100" spans="30:31" ht="10.5">
      <c r="AD100" s="45"/>
      <c r="AE100" s="45"/>
    </row>
    <row r="101" spans="30:31" ht="10.5">
      <c r="AD101" s="45"/>
      <c r="AE101" s="45"/>
    </row>
    <row r="102" spans="30:31" ht="10.5">
      <c r="AD102" s="45"/>
      <c r="AE102" s="45"/>
    </row>
    <row r="103" spans="30:31" ht="10.5">
      <c r="AD103" s="45"/>
      <c r="AE103" s="45"/>
    </row>
    <row r="104" spans="30:31" ht="10.5">
      <c r="AD104" s="45"/>
      <c r="AE104" s="45"/>
    </row>
    <row r="105" spans="30:31" ht="10.5">
      <c r="AD105" s="45"/>
      <c r="AE105" s="45"/>
    </row>
    <row r="106" spans="30:31" ht="10.5">
      <c r="AD106" s="45"/>
      <c r="AE106" s="45"/>
    </row>
    <row r="107" spans="30:31" ht="10.5">
      <c r="AD107" s="45"/>
      <c r="AE107" s="45"/>
    </row>
    <row r="108" spans="30:31" ht="10.5">
      <c r="AD108" s="45"/>
      <c r="AE108" s="45"/>
    </row>
    <row r="109" spans="30:31" ht="10.5">
      <c r="AD109" s="45"/>
      <c r="AE109" s="45"/>
    </row>
    <row r="110" spans="30:31" ht="10.5">
      <c r="AD110" s="45"/>
      <c r="AE110" s="45"/>
    </row>
    <row r="111" spans="30:31" ht="10.5">
      <c r="AD111" s="45"/>
      <c r="AE111" s="45"/>
    </row>
    <row r="112" spans="30:31" ht="10.5">
      <c r="AD112" s="45"/>
      <c r="AE112" s="45"/>
    </row>
    <row r="113" spans="30:31" ht="10.5">
      <c r="AD113" s="45"/>
      <c r="AE113" s="45"/>
    </row>
    <row r="114" spans="30:31" ht="10.5">
      <c r="AD114" s="45"/>
      <c r="AE114" s="45"/>
    </row>
    <row r="115" spans="30:31" ht="10.5">
      <c r="AD115" s="45"/>
      <c r="AE115" s="45"/>
    </row>
    <row r="116" spans="30:31" ht="10.5">
      <c r="AD116" s="45"/>
      <c r="AE116" s="45"/>
    </row>
    <row r="117" spans="30:31" ht="10.5">
      <c r="AD117" s="45"/>
      <c r="AE117" s="45"/>
    </row>
    <row r="118" spans="30:31" ht="10.5">
      <c r="AD118" s="45"/>
      <c r="AE118" s="45"/>
    </row>
    <row r="119" spans="30:31" ht="10.5">
      <c r="AD119" s="45"/>
      <c r="AE119" s="45"/>
    </row>
    <row r="120" spans="30:31" ht="10.5">
      <c r="AD120" s="45"/>
      <c r="AE120" s="45"/>
    </row>
    <row r="121" spans="30:31" ht="10.5">
      <c r="AD121" s="45"/>
      <c r="AE121" s="45"/>
    </row>
    <row r="122" spans="30:31" ht="10.5">
      <c r="AD122" s="45"/>
      <c r="AE122" s="45"/>
    </row>
    <row r="123" spans="30:31" ht="10.5">
      <c r="AD123" s="45"/>
      <c r="AE123" s="45"/>
    </row>
    <row r="124" spans="30:31" ht="10.5">
      <c r="AD124" s="45"/>
      <c r="AE124" s="45"/>
    </row>
    <row r="125" spans="30:31" ht="10.5">
      <c r="AD125" s="45"/>
      <c r="AE125" s="45"/>
    </row>
    <row r="126" spans="30:31" ht="10.5">
      <c r="AD126" s="45"/>
      <c r="AE126" s="45"/>
    </row>
    <row r="127" spans="30:31" ht="10.5">
      <c r="AD127" s="45"/>
      <c r="AE127" s="45"/>
    </row>
    <row r="128" spans="30:31" ht="10.5">
      <c r="AD128" s="45"/>
      <c r="AE128" s="45"/>
    </row>
    <row r="129" spans="30:31" ht="10.5">
      <c r="AD129" s="45"/>
      <c r="AE129" s="45"/>
    </row>
    <row r="130" spans="30:31" ht="10.5">
      <c r="AD130" s="45"/>
      <c r="AE130" s="45"/>
    </row>
    <row r="131" spans="30:31" ht="10.5">
      <c r="AD131" s="45"/>
      <c r="AE131" s="45"/>
    </row>
    <row r="132" spans="30:31" ht="10.5">
      <c r="AD132" s="45"/>
      <c r="AE132" s="45"/>
    </row>
    <row r="133" spans="30:31" ht="10.5">
      <c r="AD133" s="45"/>
      <c r="AE133" s="45"/>
    </row>
    <row r="134" spans="30:31" ht="10.5">
      <c r="AD134" s="45"/>
      <c r="AE134" s="45"/>
    </row>
    <row r="135" spans="30:31" ht="10.5">
      <c r="AD135" s="45"/>
      <c r="AE135" s="45"/>
    </row>
    <row r="136" spans="30:31" ht="10.5">
      <c r="AD136" s="45"/>
      <c r="AE136" s="45"/>
    </row>
    <row r="137" spans="30:31" ht="10.5">
      <c r="AD137" s="45"/>
      <c r="AE137" s="45"/>
    </row>
    <row r="138" spans="30:31" ht="10.5">
      <c r="AD138" s="45"/>
      <c r="AE138" s="45"/>
    </row>
    <row r="139" spans="30:31" ht="10.5">
      <c r="AD139" s="45"/>
      <c r="AE139" s="45"/>
    </row>
    <row r="140" spans="30:31" ht="10.5">
      <c r="AD140" s="45"/>
      <c r="AE140" s="45"/>
    </row>
    <row r="141" spans="30:31" ht="10.5">
      <c r="AD141" s="45"/>
      <c r="AE141" s="45"/>
    </row>
    <row r="142" spans="30:31" ht="10.5">
      <c r="AD142" s="45"/>
      <c r="AE142" s="45"/>
    </row>
    <row r="143" spans="30:31" ht="10.5">
      <c r="AD143" s="45"/>
      <c r="AE143" s="45"/>
    </row>
    <row r="144" spans="30:31" ht="10.5">
      <c r="AD144" s="45"/>
      <c r="AE144" s="45"/>
    </row>
    <row r="145" spans="30:31" ht="10.5">
      <c r="AD145" s="45"/>
      <c r="AE145" s="45"/>
    </row>
    <row r="146" spans="30:31" ht="10.5">
      <c r="AD146" s="45"/>
      <c r="AE146" s="45"/>
    </row>
    <row r="147" spans="30:31" ht="10.5">
      <c r="AD147" s="45"/>
      <c r="AE147" s="45"/>
    </row>
    <row r="148" spans="30:31" ht="10.5">
      <c r="AD148" s="45"/>
      <c r="AE148" s="45"/>
    </row>
    <row r="149" spans="30:31" ht="10.5">
      <c r="AD149" s="45"/>
      <c r="AE149" s="45"/>
    </row>
    <row r="150" spans="30:31" ht="10.5">
      <c r="AD150" s="45"/>
      <c r="AE150" s="45"/>
    </row>
    <row r="151" spans="30:31" ht="10.5">
      <c r="AD151" s="45"/>
      <c r="AE151" s="45"/>
    </row>
    <row r="152" spans="30:31" ht="10.5">
      <c r="AD152" s="45"/>
      <c r="AE152" s="45"/>
    </row>
    <row r="153" spans="30:31" ht="10.5">
      <c r="AD153" s="45"/>
      <c r="AE153" s="45"/>
    </row>
    <row r="154" spans="30:31" ht="10.5">
      <c r="AD154" s="45"/>
      <c r="AE154" s="45"/>
    </row>
    <row r="155" spans="30:31" ht="10.5">
      <c r="AD155" s="45"/>
      <c r="AE155" s="45"/>
    </row>
    <row r="156" spans="30:31" ht="10.5">
      <c r="AD156" s="45"/>
      <c r="AE156" s="45"/>
    </row>
    <row r="157" spans="30:31" ht="10.5">
      <c r="AD157" s="45"/>
      <c r="AE157" s="45"/>
    </row>
    <row r="158" spans="30:31" ht="10.5">
      <c r="AD158" s="45"/>
      <c r="AE158" s="45"/>
    </row>
    <row r="159" spans="30:31" ht="10.5">
      <c r="AD159" s="45"/>
      <c r="AE159" s="45"/>
    </row>
    <row r="160" spans="30:31" ht="10.5">
      <c r="AD160" s="45"/>
      <c r="AE160" s="45"/>
    </row>
    <row r="161" spans="30:31" ht="10.5">
      <c r="AD161" s="45"/>
      <c r="AE161" s="45"/>
    </row>
    <row r="162" spans="30:31" ht="10.5">
      <c r="AD162" s="45"/>
      <c r="AE162" s="45"/>
    </row>
    <row r="163" spans="30:31" ht="10.5">
      <c r="AD163" s="45"/>
      <c r="AE163" s="45"/>
    </row>
    <row r="164" spans="30:31" ht="10.5">
      <c r="AD164" s="45"/>
      <c r="AE164" s="45"/>
    </row>
    <row r="165" spans="30:31" ht="10.5">
      <c r="AD165" s="45"/>
      <c r="AE165" s="45"/>
    </row>
    <row r="166" spans="30:31" ht="10.5">
      <c r="AD166" s="45"/>
      <c r="AE166" s="45"/>
    </row>
    <row r="167" spans="30:31" ht="10.5">
      <c r="AD167" s="45"/>
      <c r="AE167" s="45"/>
    </row>
    <row r="168" spans="30:31" ht="10.5">
      <c r="AD168" s="45"/>
      <c r="AE168" s="45"/>
    </row>
    <row r="169" spans="30:31" ht="10.5">
      <c r="AD169" s="45"/>
      <c r="AE169" s="45"/>
    </row>
    <row r="170" spans="30:31" ht="10.5">
      <c r="AD170" s="45"/>
      <c r="AE170" s="45"/>
    </row>
    <row r="171" spans="30:31" ht="10.5">
      <c r="AD171" s="45"/>
      <c r="AE171" s="45"/>
    </row>
    <row r="172" spans="30:31" ht="10.5">
      <c r="AD172" s="45"/>
      <c r="AE172" s="45"/>
    </row>
    <row r="173" spans="30:31" ht="10.5">
      <c r="AD173" s="45"/>
      <c r="AE173" s="45"/>
    </row>
    <row r="174" spans="30:31" ht="10.5">
      <c r="AD174" s="45"/>
      <c r="AE174" s="45"/>
    </row>
    <row r="175" spans="30:31" ht="10.5">
      <c r="AD175" s="45"/>
      <c r="AE175" s="45"/>
    </row>
    <row r="176" spans="30:31" ht="10.5">
      <c r="AD176" s="45"/>
      <c r="AE176" s="45"/>
    </row>
    <row r="177" spans="30:31" ht="10.5">
      <c r="AD177" s="45"/>
      <c r="AE177" s="45"/>
    </row>
    <row r="178" spans="30:31" ht="10.5">
      <c r="AD178" s="45"/>
      <c r="AE178" s="45"/>
    </row>
    <row r="179" spans="30:31" ht="10.5">
      <c r="AD179" s="45"/>
      <c r="AE179" s="45"/>
    </row>
    <row r="180" spans="30:31" ht="10.5">
      <c r="AD180" s="45"/>
      <c r="AE180" s="45"/>
    </row>
    <row r="181" spans="30:31" ht="10.5">
      <c r="AD181" s="45"/>
      <c r="AE181" s="45"/>
    </row>
    <row r="182" spans="30:31" ht="10.5">
      <c r="AD182" s="45"/>
      <c r="AE182" s="45"/>
    </row>
    <row r="183" spans="30:31" ht="10.5">
      <c r="AD183" s="45"/>
      <c r="AE183" s="45"/>
    </row>
    <row r="184" spans="30:31" ht="10.5">
      <c r="AD184" s="45"/>
      <c r="AE184" s="45"/>
    </row>
    <row r="185" spans="30:31" ht="10.5">
      <c r="AD185" s="45"/>
      <c r="AE185" s="45"/>
    </row>
    <row r="186" spans="30:31" ht="10.5">
      <c r="AD186" s="45"/>
      <c r="AE186" s="45"/>
    </row>
    <row r="187" spans="30:31" ht="10.5">
      <c r="AD187" s="45"/>
      <c r="AE187" s="45"/>
    </row>
    <row r="188" spans="30:31" ht="10.5">
      <c r="AD188" s="45"/>
      <c r="AE188" s="45"/>
    </row>
    <row r="189" spans="30:31" ht="10.5">
      <c r="AD189" s="45"/>
      <c r="AE189" s="45"/>
    </row>
    <row r="190" spans="30:31" ht="10.5">
      <c r="AD190" s="45"/>
      <c r="AE190" s="45"/>
    </row>
    <row r="191" spans="30:31" ht="10.5">
      <c r="AD191" s="45"/>
      <c r="AE191" s="45"/>
    </row>
    <row r="192" spans="30:31" ht="10.5">
      <c r="AD192" s="45"/>
      <c r="AE192" s="45"/>
    </row>
    <row r="193" spans="30:31" ht="10.5">
      <c r="AD193" s="45"/>
      <c r="AE193" s="45"/>
    </row>
    <row r="194" spans="30:31" ht="10.5">
      <c r="AD194" s="45"/>
      <c r="AE194" s="45"/>
    </row>
    <row r="195" spans="30:31" ht="10.5">
      <c r="AD195" s="45"/>
      <c r="AE195" s="45"/>
    </row>
    <row r="196" spans="30:31" ht="10.5">
      <c r="AD196" s="45"/>
      <c r="AE196" s="45"/>
    </row>
    <row r="197" spans="30:31" ht="10.5">
      <c r="AD197" s="45"/>
      <c r="AE197" s="45"/>
    </row>
    <row r="198" spans="30:31" ht="10.5">
      <c r="AD198" s="45"/>
      <c r="AE198" s="45"/>
    </row>
    <row r="199" spans="30:31" ht="10.5">
      <c r="AD199" s="45"/>
      <c r="AE199" s="45"/>
    </row>
    <row r="200" spans="30:31" ht="10.5">
      <c r="AD200" s="45"/>
      <c r="AE200" s="45"/>
    </row>
    <row r="201" spans="30:31" ht="10.5">
      <c r="AD201" s="45"/>
      <c r="AE201" s="45"/>
    </row>
    <row r="202" spans="30:31" ht="10.5">
      <c r="AD202" s="45"/>
      <c r="AE202" s="45"/>
    </row>
    <row r="203" spans="30:31" ht="10.5">
      <c r="AD203" s="45"/>
      <c r="AE203" s="45"/>
    </row>
    <row r="204" spans="30:31" ht="10.5">
      <c r="AD204" s="45"/>
      <c r="AE204" s="45"/>
    </row>
    <row r="205" spans="30:31" ht="10.5">
      <c r="AD205" s="45"/>
      <c r="AE205" s="45"/>
    </row>
    <row r="206" spans="30:31" ht="10.5">
      <c r="AD206" s="45"/>
      <c r="AE206" s="45"/>
    </row>
    <row r="207" spans="30:31" ht="10.5">
      <c r="AD207" s="45"/>
      <c r="AE207" s="45"/>
    </row>
    <row r="208" spans="30:31" ht="10.5">
      <c r="AD208" s="45"/>
      <c r="AE208" s="45"/>
    </row>
    <row r="209" spans="30:31" ht="10.5">
      <c r="AD209" s="45"/>
      <c r="AE209" s="45"/>
    </row>
    <row r="210" spans="30:31" ht="10.5">
      <c r="AD210" s="45"/>
      <c r="AE210" s="45"/>
    </row>
    <row r="211" spans="30:31" ht="10.5">
      <c r="AD211" s="45"/>
      <c r="AE211" s="45"/>
    </row>
    <row r="212" spans="30:31" ht="10.5">
      <c r="AD212" s="45"/>
      <c r="AE212" s="45"/>
    </row>
    <row r="213" spans="30:31" ht="10.5">
      <c r="AD213" s="45"/>
      <c r="AE213" s="45"/>
    </row>
    <row r="214" spans="30:31" ht="10.5">
      <c r="AD214" s="45"/>
      <c r="AE214" s="45"/>
    </row>
    <row r="215" spans="30:31" ht="10.5">
      <c r="AD215" s="45"/>
      <c r="AE215" s="45"/>
    </row>
    <row r="216" spans="30:31" ht="10.5">
      <c r="AD216" s="45"/>
      <c r="AE216" s="45"/>
    </row>
    <row r="217" spans="30:31" ht="10.5">
      <c r="AD217" s="45"/>
      <c r="AE217" s="45"/>
    </row>
    <row r="218" spans="30:31" ht="10.5">
      <c r="AD218" s="45"/>
      <c r="AE218" s="45"/>
    </row>
    <row r="219" spans="30:31" ht="10.5">
      <c r="AD219" s="45"/>
      <c r="AE219" s="45"/>
    </row>
    <row r="220" spans="30:31" ht="10.5">
      <c r="AD220" s="45"/>
      <c r="AE220" s="45"/>
    </row>
    <row r="221" spans="30:31" ht="10.5">
      <c r="AD221" s="45"/>
      <c r="AE221" s="45"/>
    </row>
    <row r="222" spans="30:31" ht="10.5">
      <c r="AD222" s="45"/>
      <c r="AE222" s="45"/>
    </row>
    <row r="223" spans="30:31" ht="10.5">
      <c r="AD223" s="45"/>
      <c r="AE223" s="45"/>
    </row>
    <row r="224" spans="30:31" ht="10.5">
      <c r="AD224" s="45"/>
      <c r="AE224" s="45"/>
    </row>
    <row r="225" spans="30:31" ht="10.5">
      <c r="AD225" s="45"/>
      <c r="AE225" s="45"/>
    </row>
    <row r="226" spans="30:31" ht="10.5">
      <c r="AD226" s="45"/>
      <c r="AE226" s="45"/>
    </row>
    <row r="227" spans="30:31" ht="10.5">
      <c r="AD227" s="45"/>
      <c r="AE227" s="45"/>
    </row>
    <row r="228" spans="30:31" ht="10.5">
      <c r="AD228" s="45"/>
      <c r="AE228" s="45"/>
    </row>
    <row r="229" spans="30:31" ht="10.5">
      <c r="AD229" s="45"/>
      <c r="AE229" s="45"/>
    </row>
    <row r="230" spans="30:31" ht="10.5">
      <c r="AD230" s="45"/>
      <c r="AE230" s="45"/>
    </row>
    <row r="231" spans="30:31" ht="10.5">
      <c r="AD231" s="45"/>
      <c r="AE231" s="45"/>
    </row>
    <row r="232" spans="30:31" ht="10.5">
      <c r="AD232" s="45"/>
      <c r="AE232" s="45"/>
    </row>
    <row r="233" spans="30:31" ht="10.5">
      <c r="AD233" s="45"/>
      <c r="AE233" s="45"/>
    </row>
    <row r="234" spans="30:31" ht="10.5">
      <c r="AD234" s="45"/>
      <c r="AE234" s="45"/>
    </row>
    <row r="235" spans="30:31" ht="10.5">
      <c r="AD235" s="45"/>
      <c r="AE235" s="45"/>
    </row>
    <row r="236" spans="30:31" ht="10.5">
      <c r="AD236" s="45"/>
      <c r="AE236" s="45"/>
    </row>
    <row r="237" spans="30:31" ht="10.5">
      <c r="AD237" s="45"/>
      <c r="AE237" s="45"/>
    </row>
    <row r="238" spans="30:31" ht="10.5">
      <c r="AD238" s="45"/>
      <c r="AE238" s="45"/>
    </row>
    <row r="239" spans="30:31" ht="10.5">
      <c r="AD239" s="45"/>
      <c r="AE239" s="45"/>
    </row>
    <row r="240" spans="30:31" ht="10.5">
      <c r="AD240" s="45"/>
      <c r="AE240" s="45"/>
    </row>
    <row r="241" spans="30:31" ht="10.5">
      <c r="AD241" s="45"/>
      <c r="AE241" s="45"/>
    </row>
    <row r="242" spans="30:31" ht="10.5">
      <c r="AD242" s="45"/>
      <c r="AE242" s="45"/>
    </row>
    <row r="243" spans="30:31" ht="10.5">
      <c r="AD243" s="45"/>
      <c r="AE243" s="45"/>
    </row>
    <row r="244" spans="30:31" ht="10.5">
      <c r="AD244" s="45"/>
      <c r="AE244" s="45"/>
    </row>
    <row r="245" spans="30:31" ht="10.5">
      <c r="AD245" s="45"/>
      <c r="AE245" s="45"/>
    </row>
    <row r="246" spans="30:31" ht="10.5">
      <c r="AD246" s="45"/>
      <c r="AE246" s="45"/>
    </row>
    <row r="247" spans="30:31" ht="10.5">
      <c r="AD247" s="45"/>
      <c r="AE247" s="45"/>
    </row>
    <row r="248" spans="30:31" ht="10.5">
      <c r="AD248" s="45"/>
      <c r="AE248" s="45"/>
    </row>
    <row r="249" spans="30:31" ht="10.5">
      <c r="AD249" s="45"/>
      <c r="AE249" s="45"/>
    </row>
    <row r="250" spans="30:31" ht="10.5">
      <c r="AD250" s="45"/>
      <c r="AE250" s="45"/>
    </row>
    <row r="251" spans="30:31" ht="10.5">
      <c r="AD251" s="45"/>
      <c r="AE251" s="45"/>
    </row>
    <row r="252" spans="30:31" ht="10.5">
      <c r="AD252" s="45"/>
      <c r="AE252" s="45"/>
    </row>
    <row r="253" spans="30:31" ht="10.5">
      <c r="AD253" s="45"/>
      <c r="AE253" s="45"/>
    </row>
    <row r="254" spans="30:31" ht="10.5">
      <c r="AD254" s="45"/>
      <c r="AE254" s="45"/>
    </row>
    <row r="255" spans="30:31" ht="10.5">
      <c r="AD255" s="45"/>
      <c r="AE255" s="45"/>
    </row>
    <row r="256" spans="30:31" ht="10.5">
      <c r="AD256" s="45"/>
      <c r="AE256" s="45"/>
    </row>
    <row r="257" spans="30:31" ht="10.5">
      <c r="AD257" s="45"/>
      <c r="AE257" s="45"/>
    </row>
    <row r="258" spans="30:31" ht="10.5">
      <c r="AD258" s="45"/>
      <c r="AE258" s="45"/>
    </row>
    <row r="259" spans="30:31" ht="10.5">
      <c r="AD259" s="45"/>
      <c r="AE259" s="45"/>
    </row>
    <row r="260" spans="30:31" ht="10.5">
      <c r="AD260" s="45"/>
      <c r="AE260" s="45"/>
    </row>
    <row r="261" spans="30:31" ht="10.5">
      <c r="AD261" s="45"/>
      <c r="AE261" s="45"/>
    </row>
    <row r="262" spans="30:31" ht="10.5">
      <c r="AD262" s="45"/>
      <c r="AE262" s="45"/>
    </row>
    <row r="263" spans="30:31" ht="10.5">
      <c r="AD263" s="45"/>
      <c r="AE263" s="45"/>
    </row>
    <row r="264" spans="30:31" ht="10.5">
      <c r="AD264" s="45"/>
      <c r="AE264" s="45"/>
    </row>
    <row r="265" spans="30:31" ht="10.5">
      <c r="AD265" s="45"/>
      <c r="AE265" s="45"/>
    </row>
    <row r="266" spans="30:31" ht="10.5">
      <c r="AD266" s="45"/>
      <c r="AE266" s="45"/>
    </row>
    <row r="267" spans="30:31" ht="10.5">
      <c r="AD267" s="45"/>
      <c r="AE267" s="45"/>
    </row>
    <row r="268" spans="30:31" ht="10.5">
      <c r="AD268" s="45"/>
      <c r="AE268" s="45"/>
    </row>
    <row r="269" spans="30:31" ht="10.5">
      <c r="AD269" s="45"/>
      <c r="AE269" s="45"/>
    </row>
    <row r="270" spans="30:31" ht="10.5">
      <c r="AD270" s="45"/>
      <c r="AE270" s="45"/>
    </row>
    <row r="271" spans="30:31" ht="10.5">
      <c r="AD271" s="45"/>
      <c r="AE271" s="45"/>
    </row>
    <row r="272" spans="30:31" ht="10.5">
      <c r="AD272" s="45"/>
      <c r="AE272" s="45"/>
    </row>
    <row r="273" spans="30:31" ht="10.5">
      <c r="AD273" s="45"/>
      <c r="AE273" s="45"/>
    </row>
    <row r="274" spans="30:31" ht="10.5">
      <c r="AD274" s="45"/>
      <c r="AE274" s="45"/>
    </row>
    <row r="275" spans="30:31" ht="10.5">
      <c r="AD275" s="45"/>
      <c r="AE275" s="45"/>
    </row>
    <row r="276" spans="30:31" ht="10.5">
      <c r="AD276" s="45"/>
      <c r="AE276" s="45"/>
    </row>
    <row r="277" spans="30:31" ht="10.5">
      <c r="AD277" s="45"/>
      <c r="AE277" s="45"/>
    </row>
    <row r="278" spans="30:31" ht="10.5">
      <c r="AD278" s="45"/>
      <c r="AE278" s="45"/>
    </row>
    <row r="279" spans="30:31" ht="10.5">
      <c r="AD279" s="45"/>
      <c r="AE279" s="45"/>
    </row>
    <row r="280" spans="30:31" ht="10.5">
      <c r="AD280" s="45"/>
      <c r="AE280" s="45"/>
    </row>
    <row r="281" spans="30:31" ht="10.5">
      <c r="AD281" s="45"/>
      <c r="AE281" s="45"/>
    </row>
    <row r="282" spans="30:31" ht="10.5">
      <c r="AD282" s="45"/>
      <c r="AE282" s="45"/>
    </row>
    <row r="283" spans="30:31" ht="10.5">
      <c r="AD283" s="45"/>
      <c r="AE283" s="45"/>
    </row>
    <row r="284" spans="30:31" ht="10.5">
      <c r="AD284" s="45"/>
      <c r="AE284" s="45"/>
    </row>
    <row r="285" spans="30:31" ht="10.5">
      <c r="AD285" s="45"/>
      <c r="AE285" s="45"/>
    </row>
    <row r="286" spans="30:31" ht="10.5">
      <c r="AD286" s="45"/>
      <c r="AE286" s="45"/>
    </row>
    <row r="287" spans="30:31" ht="10.5">
      <c r="AD287" s="45"/>
      <c r="AE287" s="45"/>
    </row>
    <row r="288" spans="30:31" ht="10.5">
      <c r="AD288" s="45"/>
      <c r="AE288" s="45"/>
    </row>
    <row r="289" spans="30:31" ht="10.5">
      <c r="AD289" s="45"/>
      <c r="AE289" s="45"/>
    </row>
    <row r="290" spans="30:31" ht="10.5">
      <c r="AD290" s="45"/>
      <c r="AE290" s="45"/>
    </row>
    <row r="291" spans="30:31" ht="10.5">
      <c r="AD291" s="45"/>
      <c r="AE291" s="45"/>
    </row>
    <row r="292" spans="30:31" ht="10.5">
      <c r="AD292" s="45"/>
      <c r="AE292" s="45"/>
    </row>
    <row r="293" spans="30:31" ht="10.5">
      <c r="AD293" s="45"/>
      <c r="AE293" s="45"/>
    </row>
    <row r="294" spans="30:31" ht="10.5">
      <c r="AD294" s="45"/>
      <c r="AE294" s="45"/>
    </row>
    <row r="295" spans="30:31" ht="10.5">
      <c r="AD295" s="45"/>
      <c r="AE295" s="45"/>
    </row>
    <row r="296" spans="30:31" ht="10.5">
      <c r="AD296" s="45"/>
      <c r="AE296" s="45"/>
    </row>
    <row r="297" spans="30:31" ht="10.5">
      <c r="AD297" s="45"/>
      <c r="AE297" s="45"/>
    </row>
    <row r="298" spans="30:31" ht="10.5">
      <c r="AD298" s="45"/>
      <c r="AE298" s="45"/>
    </row>
    <row r="299" spans="30:31" ht="10.5">
      <c r="AD299" s="45"/>
      <c r="AE299" s="45"/>
    </row>
    <row r="300" spans="30:31" ht="10.5">
      <c r="AD300" s="45"/>
      <c r="AE300" s="45"/>
    </row>
    <row r="301" spans="30:31" ht="10.5">
      <c r="AD301" s="45"/>
      <c r="AE301" s="45"/>
    </row>
    <row r="302" spans="30:31" ht="10.5">
      <c r="AD302" s="45"/>
      <c r="AE302" s="45"/>
    </row>
    <row r="303" spans="30:31" ht="10.5">
      <c r="AD303" s="45"/>
      <c r="AE303" s="45"/>
    </row>
    <row r="304" spans="30:31" ht="10.5">
      <c r="AD304" s="45"/>
      <c r="AE304" s="45"/>
    </row>
    <row r="305" spans="30:31" ht="10.5">
      <c r="AD305" s="45"/>
      <c r="AE305" s="45"/>
    </row>
    <row r="306" spans="30:31" ht="10.5">
      <c r="AD306" s="45"/>
      <c r="AE306" s="45"/>
    </row>
    <row r="307" spans="30:31" ht="10.5">
      <c r="AD307" s="45"/>
      <c r="AE307" s="45"/>
    </row>
    <row r="308" spans="30:31" ht="10.5">
      <c r="AD308" s="45"/>
      <c r="AE308" s="45"/>
    </row>
    <row r="309" spans="30:31" ht="10.5">
      <c r="AD309" s="45"/>
      <c r="AE309" s="45"/>
    </row>
    <row r="310" spans="30:31" ht="10.5">
      <c r="AD310" s="45"/>
      <c r="AE310" s="45"/>
    </row>
    <row r="311" spans="30:31" ht="10.5">
      <c r="AD311" s="45"/>
      <c r="AE311" s="45"/>
    </row>
    <row r="312" spans="30:31" ht="10.5">
      <c r="AD312" s="45"/>
      <c r="AE312" s="45"/>
    </row>
    <row r="313" spans="30:31" ht="10.5">
      <c r="AD313" s="45"/>
      <c r="AE313" s="45"/>
    </row>
    <row r="314" spans="30:31" ht="10.5">
      <c r="AD314" s="45"/>
      <c r="AE314" s="45"/>
    </row>
    <row r="315" spans="30:31" ht="10.5">
      <c r="AD315" s="45"/>
      <c r="AE315" s="45"/>
    </row>
    <row r="316" spans="30:31" ht="10.5">
      <c r="AD316" s="45"/>
      <c r="AE316" s="45"/>
    </row>
    <row r="317" spans="30:31" ht="10.5">
      <c r="AD317" s="45"/>
      <c r="AE317" s="45"/>
    </row>
    <row r="318" spans="30:31" ht="10.5">
      <c r="AD318" s="45"/>
      <c r="AE318" s="45"/>
    </row>
    <row r="319" spans="30:31" ht="10.5">
      <c r="AD319" s="45"/>
      <c r="AE319" s="45"/>
    </row>
    <row r="320" spans="30:31" ht="10.5">
      <c r="AD320" s="45"/>
      <c r="AE320" s="45"/>
    </row>
    <row r="321" spans="30:31" ht="10.5">
      <c r="AD321" s="45"/>
      <c r="AE321" s="45"/>
    </row>
    <row r="322" spans="30:31" ht="10.5">
      <c r="AD322" s="45"/>
      <c r="AE322" s="45"/>
    </row>
    <row r="323" spans="30:31" ht="10.5">
      <c r="AD323" s="45"/>
      <c r="AE323" s="45"/>
    </row>
    <row r="324" spans="30:31" ht="10.5">
      <c r="AD324" s="45"/>
      <c r="AE324" s="45"/>
    </row>
    <row r="325" spans="30:31" ht="10.5">
      <c r="AD325" s="45"/>
      <c r="AE325" s="45"/>
    </row>
    <row r="326" spans="30:31" ht="10.5">
      <c r="AD326" s="45"/>
      <c r="AE326" s="45"/>
    </row>
    <row r="327" spans="30:31" ht="10.5">
      <c r="AD327" s="45"/>
      <c r="AE327" s="45"/>
    </row>
    <row r="328" spans="30:31" ht="10.5">
      <c r="AD328" s="45"/>
      <c r="AE328" s="45"/>
    </row>
    <row r="329" spans="30:31" ht="10.5">
      <c r="AD329" s="45"/>
      <c r="AE329" s="45"/>
    </row>
    <row r="330" spans="30:31" ht="10.5">
      <c r="AD330" s="45"/>
      <c r="AE330" s="45"/>
    </row>
    <row r="331" spans="30:31" ht="10.5">
      <c r="AD331" s="45"/>
      <c r="AE331" s="45"/>
    </row>
    <row r="332" spans="30:31" ht="10.5">
      <c r="AD332" s="45"/>
      <c r="AE332" s="45"/>
    </row>
    <row r="333" spans="30:31" ht="10.5">
      <c r="AD333" s="45"/>
      <c r="AE333" s="45"/>
    </row>
    <row r="334" spans="30:31" ht="10.5">
      <c r="AD334" s="45"/>
      <c r="AE334" s="45"/>
    </row>
    <row r="335" spans="30:31" ht="10.5">
      <c r="AD335" s="45"/>
      <c r="AE335" s="45"/>
    </row>
    <row r="336" spans="30:31" ht="10.5">
      <c r="AD336" s="45"/>
      <c r="AE336" s="45"/>
    </row>
    <row r="337" spans="30:31" ht="10.5">
      <c r="AD337" s="45"/>
      <c r="AE337" s="45"/>
    </row>
    <row r="338" spans="30:31" ht="10.5">
      <c r="AD338" s="45"/>
      <c r="AE338" s="45"/>
    </row>
    <row r="339" spans="30:31" ht="10.5">
      <c r="AD339" s="45"/>
      <c r="AE339" s="45"/>
    </row>
    <row r="340" spans="30:31" ht="10.5">
      <c r="AD340" s="45"/>
      <c r="AE340" s="45"/>
    </row>
    <row r="341" spans="30:31" ht="10.5">
      <c r="AD341" s="45"/>
      <c r="AE341" s="45"/>
    </row>
    <row r="342" spans="30:31" ht="10.5">
      <c r="AD342" s="45"/>
      <c r="AE342" s="45"/>
    </row>
    <row r="343" spans="30:31" ht="10.5">
      <c r="AD343" s="45"/>
      <c r="AE343" s="45"/>
    </row>
    <row r="344" spans="30:31" ht="10.5">
      <c r="AD344" s="45"/>
      <c r="AE344" s="45"/>
    </row>
    <row r="345" spans="30:31" ht="10.5">
      <c r="AD345" s="45"/>
      <c r="AE345" s="45"/>
    </row>
    <row r="346" spans="30:31" ht="10.5">
      <c r="AD346" s="45"/>
      <c r="AE346" s="45"/>
    </row>
    <row r="347" spans="30:31" ht="10.5">
      <c r="AD347" s="45"/>
      <c r="AE347" s="45"/>
    </row>
    <row r="348" spans="30:31" ht="10.5">
      <c r="AD348" s="45"/>
      <c r="AE348" s="45"/>
    </row>
    <row r="349" spans="30:31" ht="10.5">
      <c r="AD349" s="45"/>
      <c r="AE349" s="45"/>
    </row>
    <row r="350" spans="30:31" ht="10.5">
      <c r="AD350" s="45"/>
      <c r="AE350" s="45"/>
    </row>
    <row r="351" spans="30:31" ht="10.5">
      <c r="AD351" s="45"/>
      <c r="AE351" s="45"/>
    </row>
    <row r="352" spans="30:31" ht="10.5">
      <c r="AD352" s="45"/>
      <c r="AE352" s="45"/>
    </row>
    <row r="353" spans="30:31" ht="10.5">
      <c r="AD353" s="45"/>
      <c r="AE353" s="45"/>
    </row>
    <row r="354" spans="30:31" ht="10.5">
      <c r="AD354" s="45"/>
      <c r="AE354" s="45"/>
    </row>
    <row r="355" spans="30:31" ht="10.5">
      <c r="AD355" s="45"/>
      <c r="AE355" s="45"/>
    </row>
    <row r="356" spans="30:31" ht="10.5">
      <c r="AD356" s="45"/>
      <c r="AE356" s="45"/>
    </row>
    <row r="357" spans="30:31" ht="10.5">
      <c r="AD357" s="45"/>
      <c r="AE357" s="45"/>
    </row>
    <row r="358" spans="30:31" ht="10.5">
      <c r="AD358" s="45"/>
      <c r="AE358" s="45"/>
    </row>
    <row r="359" spans="30:31" ht="10.5">
      <c r="AD359" s="45"/>
      <c r="AE359" s="45"/>
    </row>
    <row r="360" spans="30:31" ht="10.5">
      <c r="AD360" s="45"/>
      <c r="AE360" s="45"/>
    </row>
    <row r="361" spans="30:31" ht="10.5">
      <c r="AD361" s="45"/>
      <c r="AE361" s="45"/>
    </row>
    <row r="362" spans="30:31" ht="10.5">
      <c r="AD362" s="45"/>
      <c r="AE362" s="45"/>
    </row>
    <row r="363" spans="30:31" ht="10.5">
      <c r="AD363" s="45"/>
      <c r="AE363" s="45"/>
    </row>
    <row r="364" spans="30:31" ht="10.5">
      <c r="AD364" s="45"/>
      <c r="AE364" s="45"/>
    </row>
    <row r="365" spans="30:31" ht="10.5">
      <c r="AD365" s="45"/>
      <c r="AE365" s="45"/>
    </row>
    <row r="366" spans="30:31" ht="10.5">
      <c r="AD366" s="45"/>
      <c r="AE366" s="45"/>
    </row>
    <row r="367" spans="30:31" ht="10.5">
      <c r="AD367" s="45"/>
      <c r="AE367" s="45"/>
    </row>
    <row r="368" spans="30:31" ht="10.5">
      <c r="AD368" s="45"/>
      <c r="AE368" s="45"/>
    </row>
    <row r="369" spans="30:31" ht="10.5">
      <c r="AD369" s="45"/>
      <c r="AE369" s="45"/>
    </row>
    <row r="370" spans="30:31" ht="10.5">
      <c r="AD370" s="45"/>
      <c r="AE370" s="45"/>
    </row>
    <row r="371" spans="30:31" ht="10.5">
      <c r="AD371" s="45"/>
      <c r="AE371" s="45"/>
    </row>
    <row r="372" spans="30:31" ht="10.5">
      <c r="AD372" s="45"/>
      <c r="AE372" s="45"/>
    </row>
    <row r="373" spans="30:31" ht="10.5">
      <c r="AD373" s="45"/>
      <c r="AE373" s="45"/>
    </row>
    <row r="374" spans="30:31" ht="10.5">
      <c r="AD374" s="45"/>
      <c r="AE374" s="45"/>
    </row>
    <row r="375" spans="30:31" ht="10.5">
      <c r="AD375" s="45"/>
      <c r="AE375" s="45"/>
    </row>
    <row r="376" spans="30:31" ht="10.5">
      <c r="AD376" s="45"/>
      <c r="AE376" s="45"/>
    </row>
    <row r="377" spans="30:31" ht="10.5">
      <c r="AD377" s="45"/>
      <c r="AE377" s="45"/>
    </row>
    <row r="378" spans="30:31" ht="10.5">
      <c r="AD378" s="45"/>
      <c r="AE378" s="45"/>
    </row>
    <row r="379" spans="30:31" ht="10.5">
      <c r="AD379" s="45"/>
      <c r="AE379" s="45"/>
    </row>
    <row r="380" spans="30:31" ht="10.5">
      <c r="AD380" s="45"/>
      <c r="AE380" s="45"/>
    </row>
    <row r="381" spans="30:31" ht="10.5">
      <c r="AD381" s="45"/>
      <c r="AE381" s="45"/>
    </row>
    <row r="382" spans="30:31" ht="10.5">
      <c r="AD382" s="45"/>
      <c r="AE382" s="45"/>
    </row>
    <row r="383" spans="30:31" ht="10.5">
      <c r="AD383" s="45"/>
      <c r="AE383" s="45"/>
    </row>
    <row r="384" spans="30:31" ht="10.5">
      <c r="AD384" s="45"/>
      <c r="AE384" s="45"/>
    </row>
    <row r="385" spans="30:31" ht="10.5">
      <c r="AD385" s="45"/>
      <c r="AE385" s="45"/>
    </row>
    <row r="386" spans="30:31" ht="10.5">
      <c r="AD386" s="45"/>
      <c r="AE386" s="45"/>
    </row>
    <row r="387" spans="30:31" ht="10.5">
      <c r="AD387" s="45"/>
      <c r="AE387" s="45"/>
    </row>
    <row r="388" spans="30:31" ht="10.5">
      <c r="AD388" s="45"/>
      <c r="AE388" s="45"/>
    </row>
    <row r="389" spans="30:31" ht="10.5">
      <c r="AD389" s="45"/>
      <c r="AE389" s="45"/>
    </row>
    <row r="390" spans="30:31" ht="10.5">
      <c r="AD390" s="45"/>
      <c r="AE390" s="45"/>
    </row>
    <row r="391" spans="30:31" ht="10.5">
      <c r="AD391" s="45"/>
      <c r="AE391" s="45"/>
    </row>
    <row r="392" spans="30:31" ht="10.5">
      <c r="AD392" s="45"/>
      <c r="AE392" s="45"/>
    </row>
    <row r="393" spans="30:31" ht="10.5">
      <c r="AD393" s="45"/>
      <c r="AE393" s="45"/>
    </row>
    <row r="394" spans="30:31" ht="10.5">
      <c r="AD394" s="45"/>
      <c r="AE394" s="45"/>
    </row>
    <row r="395" spans="30:31" ht="10.5">
      <c r="AD395" s="45"/>
      <c r="AE395" s="45"/>
    </row>
    <row r="396" spans="30:31" ht="10.5">
      <c r="AD396" s="45"/>
      <c r="AE396" s="45"/>
    </row>
    <row r="397" spans="30:31" ht="10.5">
      <c r="AD397" s="45"/>
      <c r="AE397" s="45"/>
    </row>
    <row r="398" spans="30:31" ht="10.5">
      <c r="AD398" s="45"/>
      <c r="AE398" s="45"/>
    </row>
    <row r="399" spans="30:31" ht="10.5">
      <c r="AD399" s="45"/>
      <c r="AE399" s="45"/>
    </row>
    <row r="400" spans="30:31" ht="10.5">
      <c r="AD400" s="45"/>
      <c r="AE400" s="45"/>
    </row>
    <row r="401" spans="30:31" ht="10.5">
      <c r="AD401" s="45"/>
      <c r="AE401" s="45"/>
    </row>
    <row r="402" spans="30:31" ht="10.5">
      <c r="AD402" s="45"/>
      <c r="AE402" s="45"/>
    </row>
    <row r="403" spans="30:31" ht="10.5">
      <c r="AD403" s="45"/>
      <c r="AE403" s="45"/>
    </row>
    <row r="404" spans="30:31" ht="10.5">
      <c r="AD404" s="45"/>
      <c r="AE404" s="45"/>
    </row>
    <row r="405" spans="30:31" ht="10.5">
      <c r="AD405" s="45"/>
      <c r="AE405" s="45"/>
    </row>
    <row r="406" spans="30:31" ht="10.5">
      <c r="AD406" s="45"/>
      <c r="AE406" s="45"/>
    </row>
    <row r="407" spans="30:31" ht="10.5">
      <c r="AD407" s="45"/>
      <c r="AE407" s="45"/>
    </row>
    <row r="408" spans="30:31" ht="10.5">
      <c r="AD408" s="45"/>
      <c r="AE408" s="45"/>
    </row>
    <row r="409" spans="30:31" ht="10.5">
      <c r="AD409" s="45"/>
      <c r="AE409" s="45"/>
    </row>
    <row r="410" spans="30:31" ht="10.5">
      <c r="AD410" s="45"/>
      <c r="AE410" s="45"/>
    </row>
    <row r="411" spans="30:31" ht="10.5">
      <c r="AD411" s="45"/>
      <c r="AE411" s="45"/>
    </row>
    <row r="412" spans="30:31" ht="10.5">
      <c r="AD412" s="45"/>
      <c r="AE412" s="45"/>
    </row>
    <row r="413" spans="30:31" ht="10.5">
      <c r="AD413" s="45"/>
      <c r="AE413" s="45"/>
    </row>
    <row r="414" spans="30:31" ht="10.5">
      <c r="AD414" s="45"/>
      <c r="AE414" s="45"/>
    </row>
    <row r="415" spans="30:31" ht="10.5">
      <c r="AD415" s="45"/>
      <c r="AE415" s="45"/>
    </row>
    <row r="416" spans="30:31" ht="10.5">
      <c r="AD416" s="45"/>
      <c r="AE416" s="45"/>
    </row>
    <row r="417" spans="30:31" ht="10.5">
      <c r="AD417" s="45"/>
      <c r="AE417" s="45"/>
    </row>
    <row r="418" spans="30:31" ht="10.5">
      <c r="AD418" s="45"/>
      <c r="AE418" s="45"/>
    </row>
    <row r="419" spans="30:31" ht="10.5">
      <c r="AD419" s="45"/>
      <c r="AE419" s="45"/>
    </row>
    <row r="420" spans="30:31" ht="10.5">
      <c r="AD420" s="45"/>
      <c r="AE420" s="45"/>
    </row>
    <row r="421" spans="30:31" ht="10.5">
      <c r="AD421" s="45"/>
      <c r="AE421" s="45"/>
    </row>
    <row r="422" spans="30:31" ht="10.5">
      <c r="AD422" s="45"/>
      <c r="AE422" s="45"/>
    </row>
    <row r="423" spans="30:31" ht="10.5">
      <c r="AD423" s="45"/>
      <c r="AE423" s="45"/>
    </row>
    <row r="424" spans="30:31" ht="10.5">
      <c r="AD424" s="45"/>
      <c r="AE424" s="45"/>
    </row>
    <row r="425" spans="30:31" ht="10.5">
      <c r="AD425" s="45"/>
      <c r="AE425" s="45"/>
    </row>
    <row r="426" spans="30:31" ht="10.5">
      <c r="AD426" s="45"/>
      <c r="AE426" s="45"/>
    </row>
    <row r="427" spans="30:31" ht="10.5">
      <c r="AD427" s="45"/>
      <c r="AE427" s="45"/>
    </row>
    <row r="428" spans="30:31" ht="10.5">
      <c r="AD428" s="45"/>
      <c r="AE428" s="45"/>
    </row>
    <row r="429" spans="30:31" ht="10.5">
      <c r="AD429" s="45"/>
      <c r="AE429" s="45"/>
    </row>
    <row r="430" spans="30:31" ht="10.5">
      <c r="AD430" s="45"/>
      <c r="AE430" s="45"/>
    </row>
    <row r="431" spans="30:31" ht="10.5">
      <c r="AD431" s="45"/>
      <c r="AE431" s="45"/>
    </row>
    <row r="432" spans="30:31" ht="10.5">
      <c r="AD432" s="45"/>
      <c r="AE432" s="45"/>
    </row>
    <row r="433" spans="30:31" ht="10.5">
      <c r="AD433" s="45"/>
      <c r="AE433" s="45"/>
    </row>
    <row r="434" spans="30:31" ht="10.5">
      <c r="AD434" s="45"/>
      <c r="AE434" s="45"/>
    </row>
    <row r="435" spans="30:31" ht="10.5">
      <c r="AD435" s="45"/>
      <c r="AE435" s="45"/>
    </row>
    <row r="436" spans="30:31" ht="10.5">
      <c r="AD436" s="45"/>
      <c r="AE436" s="45"/>
    </row>
    <row r="437" spans="30:31" ht="10.5">
      <c r="AD437" s="45"/>
      <c r="AE437" s="45"/>
    </row>
    <row r="438" spans="30:31" ht="10.5">
      <c r="AD438" s="45"/>
      <c r="AE438" s="45"/>
    </row>
    <row r="439" spans="30:31" ht="10.5">
      <c r="AD439" s="45"/>
      <c r="AE439" s="45"/>
    </row>
    <row r="440" spans="30:31" ht="10.5">
      <c r="AD440" s="45"/>
      <c r="AE440" s="45"/>
    </row>
    <row r="441" spans="30:31" ht="10.5">
      <c r="AD441" s="45"/>
      <c r="AE441" s="45"/>
    </row>
    <row r="442" spans="30:31" ht="10.5">
      <c r="AD442" s="45"/>
      <c r="AE442" s="45"/>
    </row>
    <row r="443" spans="30:31" ht="10.5">
      <c r="AD443" s="45"/>
      <c r="AE443" s="45"/>
    </row>
    <row r="444" spans="30:31" ht="10.5">
      <c r="AD444" s="45"/>
      <c r="AE444" s="45"/>
    </row>
    <row r="445" spans="30:31" ht="10.5">
      <c r="AD445" s="45"/>
      <c r="AE445" s="45"/>
    </row>
    <row r="446" spans="30:31" ht="10.5">
      <c r="AD446" s="45"/>
      <c r="AE446" s="45"/>
    </row>
    <row r="447" spans="30:31" ht="10.5">
      <c r="AD447" s="45"/>
      <c r="AE447" s="45"/>
    </row>
    <row r="448" spans="30:31" ht="10.5">
      <c r="AD448" s="45"/>
      <c r="AE448" s="45"/>
    </row>
    <row r="449" spans="30:31" ht="10.5">
      <c r="AD449" s="45"/>
      <c r="AE449" s="45"/>
    </row>
    <row r="450" spans="30:31" ht="10.5">
      <c r="AD450" s="45"/>
      <c r="AE450" s="45"/>
    </row>
    <row r="451" spans="30:31" ht="10.5">
      <c r="AD451" s="45"/>
      <c r="AE451" s="45"/>
    </row>
    <row r="452" spans="30:31" ht="10.5">
      <c r="AD452" s="45"/>
      <c r="AE452" s="45"/>
    </row>
    <row r="453" spans="30:31" ht="10.5">
      <c r="AD453" s="45"/>
      <c r="AE453" s="45"/>
    </row>
    <row r="454" spans="30:31" ht="10.5">
      <c r="AD454" s="45"/>
      <c r="AE454" s="45"/>
    </row>
    <row r="455" spans="30:31" ht="10.5">
      <c r="AD455" s="45"/>
      <c r="AE455" s="45"/>
    </row>
    <row r="456" spans="30:31" ht="10.5">
      <c r="AD456" s="45"/>
      <c r="AE456" s="45"/>
    </row>
    <row r="457" spans="30:31" ht="10.5">
      <c r="AD457" s="45"/>
      <c r="AE457" s="45"/>
    </row>
    <row r="458" spans="30:31" ht="10.5">
      <c r="AD458" s="45"/>
      <c r="AE458" s="45"/>
    </row>
    <row r="459" spans="30:31" ht="10.5">
      <c r="AD459" s="45"/>
      <c r="AE459" s="45"/>
    </row>
    <row r="460" spans="30:31" ht="10.5">
      <c r="AD460" s="45"/>
      <c r="AE460" s="45"/>
    </row>
    <row r="461" spans="30:31" ht="10.5">
      <c r="AD461" s="45"/>
      <c r="AE461" s="45"/>
    </row>
    <row r="462" spans="30:31" ht="10.5">
      <c r="AD462" s="45"/>
      <c r="AE462" s="45"/>
    </row>
    <row r="463" spans="30:31" ht="10.5">
      <c r="AD463" s="45"/>
      <c r="AE463" s="45"/>
    </row>
    <row r="464" spans="30:31" ht="10.5">
      <c r="AD464" s="45"/>
      <c r="AE464" s="45"/>
    </row>
    <row r="465" spans="30:31" ht="10.5">
      <c r="AD465" s="45"/>
      <c r="AE465" s="45"/>
    </row>
    <row r="466" spans="30:31" ht="10.5">
      <c r="AD466" s="45"/>
      <c r="AE466" s="45"/>
    </row>
    <row r="467" spans="30:31" ht="10.5">
      <c r="AD467" s="45"/>
      <c r="AE467" s="45"/>
    </row>
    <row r="468" spans="30:31" ht="10.5">
      <c r="AD468" s="45"/>
      <c r="AE468" s="45"/>
    </row>
    <row r="469" spans="30:31" ht="10.5">
      <c r="AD469" s="45"/>
      <c r="AE469" s="45"/>
    </row>
    <row r="470" spans="30:31" ht="10.5">
      <c r="AD470" s="45"/>
      <c r="AE470" s="45"/>
    </row>
    <row r="471" spans="30:31" ht="10.5">
      <c r="AD471" s="45"/>
      <c r="AE471" s="45"/>
    </row>
    <row r="472" spans="30:31" ht="10.5">
      <c r="AD472" s="45"/>
      <c r="AE472" s="45"/>
    </row>
    <row r="473" spans="30:31" ht="10.5">
      <c r="AD473" s="45"/>
      <c r="AE473" s="45"/>
    </row>
    <row r="474" spans="30:31" ht="10.5">
      <c r="AD474" s="45"/>
      <c r="AE474" s="45"/>
    </row>
    <row r="475" spans="30:31" ht="10.5">
      <c r="AD475" s="45"/>
      <c r="AE475" s="45"/>
    </row>
    <row r="476" spans="30:31" ht="10.5">
      <c r="AD476" s="45"/>
      <c r="AE476" s="45"/>
    </row>
    <row r="477" spans="30:31" ht="10.5">
      <c r="AD477" s="45"/>
      <c r="AE477" s="45"/>
    </row>
    <row r="478" spans="30:31" ht="10.5">
      <c r="AD478" s="45"/>
      <c r="AE478" s="45"/>
    </row>
    <row r="479" spans="30:31" ht="10.5">
      <c r="AD479" s="45"/>
      <c r="AE479" s="45"/>
    </row>
    <row r="480" spans="30:31" ht="10.5">
      <c r="AD480" s="45"/>
      <c r="AE480" s="45"/>
    </row>
    <row r="481" spans="30:31" ht="10.5">
      <c r="AD481" s="45"/>
      <c r="AE481" s="45"/>
    </row>
    <row r="482" spans="30:31" ht="10.5">
      <c r="AD482" s="45"/>
      <c r="AE482" s="45"/>
    </row>
    <row r="483" spans="30:31" ht="10.5">
      <c r="AD483" s="45"/>
      <c r="AE483" s="45"/>
    </row>
    <row r="484" spans="30:31" ht="10.5">
      <c r="AD484" s="45"/>
      <c r="AE484" s="45"/>
    </row>
    <row r="485" spans="30:31" ht="10.5">
      <c r="AD485" s="45"/>
      <c r="AE485" s="45"/>
    </row>
    <row r="486" spans="30:31" ht="10.5">
      <c r="AD486" s="45"/>
      <c r="AE486" s="45"/>
    </row>
    <row r="487" spans="30:31" ht="10.5">
      <c r="AD487" s="45"/>
      <c r="AE487" s="45"/>
    </row>
    <row r="488" spans="30:31" ht="10.5">
      <c r="AD488" s="45"/>
      <c r="AE488" s="45"/>
    </row>
    <row r="489" spans="30:31" ht="10.5">
      <c r="AD489" s="45"/>
      <c r="AE489" s="45"/>
    </row>
    <row r="490" spans="30:31" ht="10.5">
      <c r="AD490" s="45"/>
      <c r="AE490" s="45"/>
    </row>
    <row r="491" spans="30:31" ht="10.5">
      <c r="AD491" s="45"/>
      <c r="AE491" s="45"/>
    </row>
    <row r="492" spans="30:31" ht="10.5">
      <c r="AD492" s="45"/>
      <c r="AE492" s="45"/>
    </row>
    <row r="493" spans="30:31" ht="10.5">
      <c r="AD493" s="45"/>
      <c r="AE493" s="45"/>
    </row>
    <row r="494" spans="30:31" ht="10.5">
      <c r="AD494" s="45"/>
      <c r="AE494" s="45"/>
    </row>
    <row r="495" spans="30:31" ht="10.5">
      <c r="AD495" s="45"/>
      <c r="AE495" s="45"/>
    </row>
    <row r="496" spans="30:31" ht="10.5">
      <c r="AD496" s="45"/>
      <c r="AE496" s="45"/>
    </row>
    <row r="497" spans="30:31" ht="10.5">
      <c r="AD497" s="45"/>
      <c r="AE497" s="45"/>
    </row>
    <row r="498" spans="30:31" ht="10.5">
      <c r="AD498" s="45"/>
      <c r="AE498" s="45"/>
    </row>
    <row r="499" spans="30:31" ht="10.5">
      <c r="AD499" s="45"/>
      <c r="AE499" s="45"/>
    </row>
    <row r="500" spans="30:31" ht="10.5">
      <c r="AD500" s="45"/>
      <c r="AE500" s="45"/>
    </row>
    <row r="501" spans="30:31" ht="10.5">
      <c r="AD501" s="45"/>
      <c r="AE501" s="45"/>
    </row>
    <row r="502" spans="30:31" ht="10.5">
      <c r="AD502" s="45"/>
      <c r="AE502" s="45"/>
    </row>
    <row r="503" spans="30:31" ht="10.5">
      <c r="AD503" s="45"/>
      <c r="AE503" s="45"/>
    </row>
    <row r="504" spans="30:31" ht="10.5">
      <c r="AD504" s="45"/>
      <c r="AE504" s="45"/>
    </row>
    <row r="505" spans="30:31" ht="10.5">
      <c r="AD505" s="45"/>
      <c r="AE505" s="45"/>
    </row>
    <row r="506" spans="30:31" ht="10.5">
      <c r="AD506" s="45"/>
      <c r="AE506" s="45"/>
    </row>
    <row r="507" spans="30:31" ht="10.5">
      <c r="AD507" s="45"/>
      <c r="AE507" s="45"/>
    </row>
    <row r="508" spans="30:31" ht="10.5">
      <c r="AD508" s="45"/>
      <c r="AE508" s="45"/>
    </row>
    <row r="509" spans="30:31" ht="10.5">
      <c r="AD509" s="45"/>
      <c r="AE509" s="45"/>
    </row>
    <row r="510" spans="30:31" ht="10.5">
      <c r="AD510" s="45"/>
      <c r="AE510" s="45"/>
    </row>
    <row r="511" spans="30:31" ht="10.5">
      <c r="AD511" s="45"/>
      <c r="AE511" s="45"/>
    </row>
    <row r="512" spans="30:31" ht="10.5">
      <c r="AD512" s="45"/>
      <c r="AE512" s="45"/>
    </row>
    <row r="513" spans="30:31" ht="10.5">
      <c r="AD513" s="45"/>
      <c r="AE513" s="45"/>
    </row>
    <row r="514" spans="30:31" ht="10.5">
      <c r="AD514" s="45"/>
      <c r="AE514" s="45"/>
    </row>
    <row r="515" spans="30:31" ht="10.5">
      <c r="AD515" s="45"/>
      <c r="AE515" s="45"/>
    </row>
    <row r="516" spans="30:31" ht="10.5">
      <c r="AD516" s="45"/>
      <c r="AE516" s="45"/>
    </row>
    <row r="517" spans="30:31" ht="10.5">
      <c r="AD517" s="45"/>
      <c r="AE517" s="45"/>
    </row>
    <row r="518" spans="30:31" ht="10.5">
      <c r="AD518" s="45"/>
      <c r="AE518" s="45"/>
    </row>
    <row r="519" spans="30:31" ht="10.5">
      <c r="AD519" s="45"/>
      <c r="AE519" s="45"/>
    </row>
    <row r="520" spans="30:31" ht="10.5">
      <c r="AD520" s="45"/>
      <c r="AE520" s="45"/>
    </row>
    <row r="521" spans="30:31" ht="10.5">
      <c r="AD521" s="45"/>
      <c r="AE521" s="45"/>
    </row>
    <row r="522" spans="30:31" ht="10.5">
      <c r="AD522" s="45"/>
      <c r="AE522" s="45"/>
    </row>
    <row r="523" spans="30:31" ht="10.5">
      <c r="AD523" s="45"/>
      <c r="AE523" s="45"/>
    </row>
    <row r="524" spans="30:31" ht="10.5">
      <c r="AD524" s="45"/>
      <c r="AE524" s="45"/>
    </row>
    <row r="525" spans="30:31" ht="10.5">
      <c r="AD525" s="45"/>
      <c r="AE525" s="45"/>
    </row>
    <row r="526" spans="30:31" ht="10.5">
      <c r="AD526" s="45"/>
      <c r="AE526" s="45"/>
    </row>
    <row r="527" spans="30:31" ht="10.5">
      <c r="AD527" s="45"/>
      <c r="AE527" s="45"/>
    </row>
    <row r="528" spans="30:31" ht="10.5">
      <c r="AD528" s="45"/>
      <c r="AE528" s="45"/>
    </row>
    <row r="529" spans="30:31" ht="10.5">
      <c r="AD529" s="45"/>
      <c r="AE529" s="45"/>
    </row>
    <row r="530" spans="30:31" ht="10.5">
      <c r="AD530" s="45"/>
      <c r="AE530" s="45"/>
    </row>
    <row r="531" spans="30:31" ht="10.5">
      <c r="AD531" s="45"/>
      <c r="AE531" s="45"/>
    </row>
    <row r="532" spans="30:31" ht="10.5">
      <c r="AD532" s="45"/>
      <c r="AE532" s="45"/>
    </row>
    <row r="533" spans="30:31" ht="10.5">
      <c r="AD533" s="45"/>
      <c r="AE533" s="45"/>
    </row>
    <row r="534" spans="30:31" ht="10.5">
      <c r="AD534" s="45"/>
      <c r="AE534" s="45"/>
    </row>
    <row r="535" spans="30:31" ht="10.5">
      <c r="AD535" s="45"/>
      <c r="AE535" s="45"/>
    </row>
    <row r="536" spans="30:31" ht="10.5">
      <c r="AD536" s="45"/>
      <c r="AE536" s="45"/>
    </row>
    <row r="537" spans="30:31" ht="10.5">
      <c r="AD537" s="45"/>
      <c r="AE537" s="45"/>
    </row>
    <row r="538" spans="30:31" ht="10.5">
      <c r="AD538" s="45"/>
      <c r="AE538" s="45"/>
    </row>
    <row r="539" spans="30:31" ht="10.5">
      <c r="AD539" s="45"/>
      <c r="AE539" s="45"/>
    </row>
    <row r="540" spans="30:31" ht="10.5">
      <c r="AD540" s="45"/>
      <c r="AE540" s="45"/>
    </row>
    <row r="541" spans="30:31" ht="10.5">
      <c r="AD541" s="45"/>
      <c r="AE541" s="45"/>
    </row>
    <row r="542" spans="30:31" ht="10.5">
      <c r="AD542" s="45"/>
      <c r="AE542" s="45"/>
    </row>
    <row r="543" spans="30:31" ht="10.5">
      <c r="AD543" s="45"/>
      <c r="AE543" s="45"/>
    </row>
    <row r="544" spans="30:31" ht="10.5">
      <c r="AD544" s="45"/>
      <c r="AE544" s="45"/>
    </row>
    <row r="545" spans="30:31" ht="10.5">
      <c r="AD545" s="45"/>
      <c r="AE545" s="45"/>
    </row>
    <row r="546" spans="30:31" ht="10.5">
      <c r="AD546" s="45"/>
      <c r="AE546" s="45"/>
    </row>
    <row r="547" spans="30:31" ht="10.5">
      <c r="AD547" s="45"/>
      <c r="AE547" s="45"/>
    </row>
    <row r="548" spans="30:31" ht="10.5">
      <c r="AD548" s="45"/>
      <c r="AE548" s="45"/>
    </row>
    <row r="549" spans="30:31" ht="10.5">
      <c r="AD549" s="45"/>
      <c r="AE549" s="45"/>
    </row>
    <row r="550" spans="30:31" ht="10.5">
      <c r="AD550" s="45"/>
      <c r="AE550" s="45"/>
    </row>
    <row r="551" spans="30:31" ht="10.5">
      <c r="AD551" s="45"/>
      <c r="AE551" s="45"/>
    </row>
    <row r="552" spans="30:31" ht="10.5">
      <c r="AD552" s="45"/>
      <c r="AE552" s="45"/>
    </row>
    <row r="553" spans="30:31" ht="10.5">
      <c r="AD553" s="45"/>
      <c r="AE553" s="45"/>
    </row>
    <row r="554" spans="30:31" ht="10.5">
      <c r="AD554" s="45"/>
      <c r="AE554" s="45"/>
    </row>
    <row r="555" spans="30:31" ht="10.5">
      <c r="AD555" s="45"/>
      <c r="AE555" s="45"/>
    </row>
    <row r="556" spans="30:31" ht="10.5">
      <c r="AD556" s="45"/>
      <c r="AE556" s="45"/>
    </row>
    <row r="557" spans="30:31" ht="10.5">
      <c r="AD557" s="45"/>
      <c r="AE557" s="45"/>
    </row>
    <row r="558" spans="30:31" ht="10.5">
      <c r="AD558" s="45"/>
      <c r="AE558" s="45"/>
    </row>
    <row r="559" spans="30:31" ht="10.5">
      <c r="AD559" s="45"/>
      <c r="AE559" s="45"/>
    </row>
    <row r="560" spans="30:31" ht="10.5">
      <c r="AD560" s="45"/>
      <c r="AE560" s="45"/>
    </row>
    <row r="561" spans="30:31" ht="10.5">
      <c r="AD561" s="45"/>
      <c r="AE561" s="45"/>
    </row>
    <row r="562" spans="30:31" ht="10.5">
      <c r="AD562" s="45"/>
      <c r="AE562" s="45"/>
    </row>
    <row r="563" spans="30:31" ht="10.5">
      <c r="AD563" s="45"/>
      <c r="AE563" s="45"/>
    </row>
    <row r="564" spans="30:31" ht="10.5">
      <c r="AD564" s="45"/>
      <c r="AE564" s="45"/>
    </row>
    <row r="565" spans="30:31" ht="10.5">
      <c r="AD565" s="45"/>
      <c r="AE565" s="45"/>
    </row>
    <row r="566" spans="30:31" ht="10.5">
      <c r="AD566" s="45"/>
      <c r="AE566" s="45"/>
    </row>
    <row r="567" spans="30:31" ht="10.5">
      <c r="AD567" s="45"/>
      <c r="AE567" s="45"/>
    </row>
    <row r="568" spans="30:31" ht="10.5">
      <c r="AD568" s="45"/>
      <c r="AE568" s="45"/>
    </row>
    <row r="569" spans="30:31" ht="10.5">
      <c r="AD569" s="45"/>
      <c r="AE569" s="45"/>
    </row>
    <row r="570" spans="30:31" ht="10.5">
      <c r="AD570" s="45"/>
      <c r="AE570" s="45"/>
    </row>
    <row r="571" spans="30:31" ht="10.5">
      <c r="AD571" s="45"/>
      <c r="AE571" s="45"/>
    </row>
    <row r="572" spans="30:31" ht="10.5">
      <c r="AD572" s="45"/>
      <c r="AE572" s="45"/>
    </row>
    <row r="573" spans="30:31" ht="10.5">
      <c r="AD573" s="45"/>
      <c r="AE573" s="45"/>
    </row>
    <row r="574" spans="30:31" ht="10.5">
      <c r="AD574" s="45"/>
      <c r="AE574" s="45"/>
    </row>
    <row r="575" spans="30:31" ht="10.5">
      <c r="AD575" s="45"/>
      <c r="AE575" s="45"/>
    </row>
    <row r="576" spans="30:31" ht="10.5">
      <c r="AD576" s="45"/>
      <c r="AE576" s="45"/>
    </row>
    <row r="577" spans="30:31" ht="10.5">
      <c r="AD577" s="45"/>
      <c r="AE577" s="45"/>
    </row>
    <row r="578" spans="30:31" ht="10.5">
      <c r="AD578" s="45"/>
      <c r="AE578" s="45"/>
    </row>
    <row r="579" spans="30:31" ht="10.5">
      <c r="AD579" s="45"/>
      <c r="AE579" s="45"/>
    </row>
    <row r="580" spans="30:31" ht="10.5">
      <c r="AD580" s="45"/>
      <c r="AE580" s="45"/>
    </row>
    <row r="581" spans="30:31" ht="10.5">
      <c r="AD581" s="45"/>
      <c r="AE581" s="45"/>
    </row>
    <row r="582" spans="30:31" ht="10.5">
      <c r="AD582" s="45"/>
      <c r="AE582" s="45"/>
    </row>
    <row r="583" spans="30:31" ht="10.5">
      <c r="AD583" s="45"/>
      <c r="AE583" s="45"/>
    </row>
    <row r="584" spans="30:31" ht="10.5">
      <c r="AD584" s="45"/>
      <c r="AE584" s="45"/>
    </row>
    <row r="585" spans="30:31" ht="10.5">
      <c r="AD585" s="45"/>
      <c r="AE585" s="45"/>
    </row>
    <row r="586" spans="30:31" ht="10.5">
      <c r="AD586" s="45"/>
      <c r="AE586" s="45"/>
    </row>
    <row r="587" spans="30:31" ht="10.5">
      <c r="AD587" s="45"/>
      <c r="AE587" s="45"/>
    </row>
    <row r="588" spans="30:31" ht="10.5">
      <c r="AD588" s="45"/>
      <c r="AE588" s="45"/>
    </row>
    <row r="589" spans="30:31" ht="10.5">
      <c r="AD589" s="45"/>
      <c r="AE589" s="45"/>
    </row>
    <row r="590" spans="30:31" ht="10.5">
      <c r="AD590" s="45"/>
      <c r="AE590" s="45"/>
    </row>
    <row r="591" spans="30:31" ht="10.5">
      <c r="AD591" s="45"/>
      <c r="AE591" s="45"/>
    </row>
    <row r="592" spans="30:31" ht="10.5">
      <c r="AD592" s="45"/>
      <c r="AE592" s="45"/>
    </row>
    <row r="593" spans="30:31" ht="10.5">
      <c r="AD593" s="45"/>
      <c r="AE593" s="45"/>
    </row>
    <row r="594" spans="30:31" ht="10.5">
      <c r="AD594" s="45"/>
      <c r="AE594" s="45"/>
    </row>
    <row r="595" spans="30:31" ht="10.5">
      <c r="AD595" s="45"/>
      <c r="AE595" s="45"/>
    </row>
    <row r="596" spans="30:31" ht="10.5">
      <c r="AD596" s="45"/>
      <c r="AE596" s="45"/>
    </row>
    <row r="597" spans="30:31" ht="10.5">
      <c r="AD597" s="45"/>
      <c r="AE597" s="45"/>
    </row>
    <row r="598" spans="30:31" ht="10.5">
      <c r="AD598" s="45"/>
      <c r="AE598" s="45"/>
    </row>
    <row r="599" spans="30:31" ht="10.5">
      <c r="AD599" s="45"/>
      <c r="AE599" s="45"/>
    </row>
    <row r="600" spans="30:31" ht="10.5">
      <c r="AD600" s="45"/>
      <c r="AE600" s="45"/>
    </row>
    <row r="601" spans="30:31" ht="10.5">
      <c r="AD601" s="45"/>
      <c r="AE601" s="45"/>
    </row>
    <row r="602" spans="30:31" ht="10.5">
      <c r="AD602" s="45"/>
      <c r="AE602" s="45"/>
    </row>
    <row r="603" spans="30:31" ht="10.5">
      <c r="AD603" s="45"/>
      <c r="AE603" s="45"/>
    </row>
    <row r="604" spans="30:31" ht="10.5">
      <c r="AD604" s="45"/>
      <c r="AE604" s="45"/>
    </row>
    <row r="605" spans="30:31" ht="10.5">
      <c r="AD605" s="45"/>
      <c r="AE605" s="45"/>
    </row>
    <row r="606" spans="30:31" ht="10.5">
      <c r="AD606" s="45"/>
      <c r="AE606" s="45"/>
    </row>
    <row r="607" spans="30:31" ht="10.5">
      <c r="AD607" s="45"/>
      <c r="AE607" s="45"/>
    </row>
    <row r="608" spans="30:31" ht="10.5">
      <c r="AD608" s="45"/>
      <c r="AE608" s="45"/>
    </row>
    <row r="609" spans="30:31" ht="10.5">
      <c r="AD609" s="45"/>
      <c r="AE609" s="45"/>
    </row>
    <row r="610" spans="30:31" ht="10.5">
      <c r="AD610" s="45"/>
      <c r="AE610" s="45"/>
    </row>
    <row r="611" spans="30:31" ht="10.5">
      <c r="AD611" s="45"/>
      <c r="AE611" s="45"/>
    </row>
    <row r="612" spans="30:31" ht="10.5">
      <c r="AD612" s="45"/>
      <c r="AE612" s="45"/>
    </row>
    <row r="613" spans="30:31" ht="10.5">
      <c r="AD613" s="45"/>
      <c r="AE613" s="45"/>
    </row>
    <row r="614" spans="30:31" ht="10.5">
      <c r="AD614" s="45"/>
      <c r="AE614" s="45"/>
    </row>
    <row r="615" spans="30:31" ht="10.5">
      <c r="AD615" s="45"/>
      <c r="AE615" s="45"/>
    </row>
    <row r="616" spans="30:31" ht="10.5">
      <c r="AD616" s="45"/>
      <c r="AE616" s="45"/>
    </row>
    <row r="617" spans="30:31" ht="10.5">
      <c r="AD617" s="45"/>
      <c r="AE617" s="45"/>
    </row>
    <row r="618" spans="30:31" ht="10.5">
      <c r="AD618" s="45"/>
      <c r="AE618" s="45"/>
    </row>
    <row r="619" spans="30:31" ht="10.5">
      <c r="AD619" s="45"/>
      <c r="AE619" s="45"/>
    </row>
    <row r="620" spans="30:31" ht="10.5">
      <c r="AD620" s="45"/>
      <c r="AE620" s="45"/>
    </row>
    <row r="621" spans="30:31" ht="10.5">
      <c r="AD621" s="45"/>
      <c r="AE621" s="45"/>
    </row>
    <row r="622" spans="30:31" ht="10.5">
      <c r="AD622" s="45"/>
      <c r="AE622" s="45"/>
    </row>
    <row r="623" spans="30:31" ht="10.5">
      <c r="AD623" s="45"/>
      <c r="AE623" s="45"/>
    </row>
    <row r="624" spans="30:31" ht="10.5">
      <c r="AD624" s="45"/>
      <c r="AE624" s="45"/>
    </row>
    <row r="625" spans="30:31" ht="10.5">
      <c r="AD625" s="45"/>
      <c r="AE625" s="45"/>
    </row>
    <row r="626" spans="30:31" ht="10.5">
      <c r="AD626" s="45"/>
      <c r="AE626" s="45"/>
    </row>
    <row r="627" spans="30:31" ht="10.5">
      <c r="AD627" s="45"/>
      <c r="AE627" s="45"/>
    </row>
    <row r="628" spans="30:31" ht="10.5">
      <c r="AD628" s="45"/>
      <c r="AE628" s="45"/>
    </row>
    <row r="629" spans="30:31" ht="10.5">
      <c r="AD629" s="45"/>
      <c r="AE629" s="45"/>
    </row>
    <row r="630" spans="30:31" ht="10.5">
      <c r="AD630" s="45"/>
      <c r="AE630" s="45"/>
    </row>
    <row r="631" spans="30:31" ht="10.5">
      <c r="AD631" s="45"/>
      <c r="AE631" s="45"/>
    </row>
    <row r="632" spans="30:31" ht="10.5">
      <c r="AD632" s="45"/>
      <c r="AE632" s="45"/>
    </row>
    <row r="633" spans="30:31" ht="10.5">
      <c r="AD633" s="45"/>
      <c r="AE633" s="45"/>
    </row>
    <row r="634" spans="30:31" ht="10.5">
      <c r="AD634" s="45"/>
      <c r="AE634" s="45"/>
    </row>
    <row r="635" spans="30:31" ht="10.5">
      <c r="AD635" s="45"/>
      <c r="AE635" s="45"/>
    </row>
    <row r="636" spans="30:31" ht="10.5">
      <c r="AD636" s="45"/>
      <c r="AE636" s="45"/>
    </row>
    <row r="637" spans="30:31" ht="10.5">
      <c r="AD637" s="45"/>
      <c r="AE637" s="45"/>
    </row>
    <row r="638" spans="30:31" ht="10.5">
      <c r="AD638" s="45"/>
      <c r="AE638" s="45"/>
    </row>
    <row r="639" spans="30:31" ht="10.5">
      <c r="AD639" s="45"/>
      <c r="AE639" s="45"/>
    </row>
    <row r="640" spans="30:31" ht="10.5">
      <c r="AD640" s="45"/>
      <c r="AE640" s="45"/>
    </row>
    <row r="641" spans="30:31" ht="10.5">
      <c r="AD641" s="45"/>
      <c r="AE641" s="45"/>
    </row>
    <row r="642" spans="30:31" ht="10.5">
      <c r="AD642" s="45"/>
      <c r="AE642" s="45"/>
    </row>
    <row r="643" spans="30:31" ht="10.5">
      <c r="AD643" s="45"/>
      <c r="AE643" s="45"/>
    </row>
    <row r="644" spans="30:31" ht="10.5">
      <c r="AD644" s="45"/>
      <c r="AE644" s="45"/>
    </row>
    <row r="645" spans="30:31" ht="10.5">
      <c r="AD645" s="45"/>
      <c r="AE645" s="45"/>
    </row>
    <row r="646" spans="30:31" ht="10.5">
      <c r="AD646" s="45"/>
      <c r="AE646" s="45"/>
    </row>
    <row r="647" spans="30:31" ht="10.5">
      <c r="AD647" s="45"/>
      <c r="AE647" s="45"/>
    </row>
    <row r="648" spans="30:31" ht="10.5">
      <c r="AD648" s="45"/>
      <c r="AE648" s="45"/>
    </row>
    <row r="649" spans="30:31" ht="10.5">
      <c r="AD649" s="45"/>
      <c r="AE649" s="45"/>
    </row>
    <row r="650" spans="30:31" ht="10.5">
      <c r="AD650" s="45"/>
      <c r="AE650" s="45"/>
    </row>
    <row r="651" spans="30:31" ht="10.5">
      <c r="AD651" s="45"/>
      <c r="AE651" s="45"/>
    </row>
    <row r="652" spans="30:31" ht="10.5">
      <c r="AD652" s="45"/>
      <c r="AE652" s="45"/>
    </row>
    <row r="653" spans="30:31" ht="10.5">
      <c r="AD653" s="45"/>
      <c r="AE653" s="45"/>
    </row>
    <row r="654" spans="30:31" ht="10.5">
      <c r="AD654" s="45"/>
      <c r="AE654" s="45"/>
    </row>
    <row r="655" spans="30:31" ht="10.5">
      <c r="AD655" s="45"/>
      <c r="AE655" s="45"/>
    </row>
    <row r="656" spans="30:31" ht="10.5">
      <c r="AD656" s="45"/>
      <c r="AE656" s="45"/>
    </row>
    <row r="657" spans="30:31" ht="10.5">
      <c r="AD657" s="45"/>
      <c r="AE657" s="45"/>
    </row>
    <row r="658" spans="30:31" ht="10.5">
      <c r="AD658" s="45"/>
      <c r="AE658" s="45"/>
    </row>
    <row r="659" spans="30:31" ht="10.5">
      <c r="AD659" s="45"/>
      <c r="AE659" s="45"/>
    </row>
    <row r="660" spans="30:31" ht="10.5">
      <c r="AD660" s="45"/>
      <c r="AE660" s="45"/>
    </row>
    <row r="661" spans="30:31" ht="10.5">
      <c r="AD661" s="45"/>
      <c r="AE661" s="45"/>
    </row>
    <row r="662" spans="30:31" ht="10.5">
      <c r="AD662" s="45"/>
      <c r="AE662" s="45"/>
    </row>
    <row r="663" spans="30:31" ht="10.5">
      <c r="AD663" s="45"/>
      <c r="AE663" s="45"/>
    </row>
    <row r="664" spans="30:31" ht="10.5">
      <c r="AD664" s="45"/>
      <c r="AE664" s="45"/>
    </row>
    <row r="665" spans="30:31" ht="10.5">
      <c r="AD665" s="45"/>
      <c r="AE665" s="45"/>
    </row>
    <row r="666" spans="30:31" ht="10.5">
      <c r="AD666" s="45"/>
      <c r="AE666" s="45"/>
    </row>
    <row r="667" spans="30:31" ht="10.5">
      <c r="AD667" s="45"/>
      <c r="AE667" s="45"/>
    </row>
    <row r="668" spans="30:31" ht="10.5">
      <c r="AD668" s="45"/>
      <c r="AE668" s="45"/>
    </row>
    <row r="669" spans="30:31" ht="10.5">
      <c r="AD669" s="45"/>
      <c r="AE669" s="45"/>
    </row>
    <row r="670" spans="30:31" ht="10.5">
      <c r="AD670" s="45"/>
      <c r="AE670" s="45"/>
    </row>
    <row r="671" spans="30:31" ht="10.5">
      <c r="AD671" s="45"/>
      <c r="AE671" s="45"/>
    </row>
    <row r="672" spans="30:31" ht="10.5">
      <c r="AD672" s="45"/>
      <c r="AE672" s="45"/>
    </row>
    <row r="673" spans="30:31" ht="10.5">
      <c r="AD673" s="45"/>
      <c r="AE673" s="45"/>
    </row>
    <row r="674" spans="30:31" ht="10.5">
      <c r="AD674" s="45"/>
      <c r="AE674" s="45"/>
    </row>
    <row r="675" spans="30:31" ht="10.5">
      <c r="AD675" s="45"/>
      <c r="AE675" s="45"/>
    </row>
    <row r="676" spans="30:31" ht="10.5">
      <c r="AD676" s="45"/>
      <c r="AE676" s="45"/>
    </row>
    <row r="677" spans="30:31" ht="10.5">
      <c r="AD677" s="45"/>
      <c r="AE677" s="45"/>
    </row>
    <row r="678" spans="30:31" ht="10.5">
      <c r="AD678" s="45"/>
      <c r="AE678" s="45"/>
    </row>
    <row r="679" spans="30:31" ht="10.5">
      <c r="AD679" s="45"/>
      <c r="AE679" s="45"/>
    </row>
    <row r="680" spans="30:31" ht="10.5">
      <c r="AD680" s="45"/>
      <c r="AE680" s="45"/>
    </row>
    <row r="681" spans="30:31" ht="10.5">
      <c r="AD681" s="45"/>
      <c r="AE681" s="45"/>
    </row>
    <row r="682" spans="30:31" ht="10.5">
      <c r="AD682" s="45"/>
      <c r="AE682" s="45"/>
    </row>
    <row r="683" spans="30:31" ht="10.5">
      <c r="AD683" s="45"/>
      <c r="AE683" s="45"/>
    </row>
    <row r="684" spans="30:31" ht="10.5">
      <c r="AD684" s="45"/>
      <c r="AE684" s="45"/>
    </row>
    <row r="685" spans="30:31" ht="10.5">
      <c r="AD685" s="45"/>
      <c r="AE685" s="45"/>
    </row>
    <row r="686" spans="30:31" ht="10.5">
      <c r="AD686" s="45"/>
      <c r="AE686" s="45"/>
    </row>
    <row r="687" spans="30:31" ht="10.5">
      <c r="AD687" s="45"/>
      <c r="AE687" s="45"/>
    </row>
    <row r="688" spans="30:31" ht="10.5">
      <c r="AD688" s="45"/>
      <c r="AE688" s="45"/>
    </row>
    <row r="689" spans="30:31" ht="10.5">
      <c r="AD689" s="45"/>
      <c r="AE689" s="45"/>
    </row>
    <row r="690" spans="30:31" ht="10.5">
      <c r="AD690" s="45"/>
      <c r="AE690" s="45"/>
    </row>
    <row r="691" spans="30:31" ht="10.5">
      <c r="AD691" s="45"/>
      <c r="AE691" s="45"/>
    </row>
    <row r="692" spans="30:31" ht="10.5">
      <c r="AD692" s="45"/>
      <c r="AE692" s="45"/>
    </row>
    <row r="693" spans="30:31" ht="10.5">
      <c r="AD693" s="45"/>
      <c r="AE693" s="45"/>
    </row>
    <row r="694" spans="30:31" ht="10.5">
      <c r="AD694" s="45"/>
      <c r="AE694" s="45"/>
    </row>
    <row r="695" spans="30:31" ht="10.5">
      <c r="AD695" s="45"/>
      <c r="AE695" s="45"/>
    </row>
    <row r="696" spans="30:31" ht="10.5">
      <c r="AD696" s="45"/>
      <c r="AE696" s="45"/>
    </row>
    <row r="697" spans="30:31" ht="10.5">
      <c r="AD697" s="45"/>
      <c r="AE697" s="45"/>
    </row>
    <row r="698" spans="30:31" ht="10.5">
      <c r="AD698" s="45"/>
      <c r="AE698" s="45"/>
    </row>
    <row r="699" spans="30:31" ht="10.5">
      <c r="AD699" s="45"/>
      <c r="AE699" s="45"/>
    </row>
    <row r="700" spans="30:31" ht="10.5">
      <c r="AD700" s="45"/>
      <c r="AE700" s="45"/>
    </row>
    <row r="701" spans="30:31" ht="10.5">
      <c r="AD701" s="45"/>
      <c r="AE701" s="45"/>
    </row>
    <row r="702" spans="30:31" ht="10.5">
      <c r="AD702" s="45"/>
      <c r="AE702" s="45"/>
    </row>
    <row r="703" spans="30:31" ht="10.5">
      <c r="AD703" s="45"/>
      <c r="AE703" s="45"/>
    </row>
    <row r="704" spans="30:31" ht="10.5">
      <c r="AD704" s="45"/>
      <c r="AE704" s="45"/>
    </row>
    <row r="705" spans="30:31" ht="10.5">
      <c r="AD705" s="45"/>
      <c r="AE705" s="45"/>
    </row>
    <row r="706" spans="30:31" ht="10.5">
      <c r="AD706" s="45"/>
      <c r="AE706" s="45"/>
    </row>
    <row r="707" spans="30:31" ht="10.5">
      <c r="AD707" s="45"/>
      <c r="AE707" s="45"/>
    </row>
    <row r="708" spans="30:31" ht="10.5">
      <c r="AD708" s="45"/>
      <c r="AE708" s="45"/>
    </row>
    <row r="709" spans="30:31" ht="10.5">
      <c r="AD709" s="45"/>
      <c r="AE709" s="45"/>
    </row>
    <row r="710" spans="30:31" ht="10.5">
      <c r="AD710" s="45"/>
      <c r="AE710" s="45"/>
    </row>
    <row r="711" spans="30:31" ht="10.5">
      <c r="AD711" s="45"/>
      <c r="AE711" s="45"/>
    </row>
    <row r="712" spans="30:31" ht="10.5">
      <c r="AD712" s="45"/>
      <c r="AE712" s="45"/>
    </row>
    <row r="713" spans="30:31" ht="10.5">
      <c r="AD713" s="45"/>
      <c r="AE713" s="45"/>
    </row>
    <row r="714" spans="30:31" ht="10.5">
      <c r="AD714" s="45"/>
      <c r="AE714" s="45"/>
    </row>
    <row r="715" spans="30:31" ht="10.5">
      <c r="AD715" s="45"/>
      <c r="AE715" s="45"/>
    </row>
    <row r="716" spans="30:31" ht="10.5">
      <c r="AD716" s="45"/>
      <c r="AE716" s="45"/>
    </row>
    <row r="717" spans="30:31" ht="10.5">
      <c r="AD717" s="45"/>
      <c r="AE717" s="45"/>
    </row>
    <row r="718" spans="30:31" ht="10.5">
      <c r="AD718" s="45"/>
      <c r="AE718" s="45"/>
    </row>
    <row r="719" spans="30:31" ht="10.5">
      <c r="AD719" s="45"/>
      <c r="AE719" s="45"/>
    </row>
    <row r="720" spans="30:31" ht="10.5">
      <c r="AD720" s="45"/>
      <c r="AE720" s="45"/>
    </row>
    <row r="721" spans="30:31" ht="10.5">
      <c r="AD721" s="45"/>
      <c r="AE721" s="45"/>
    </row>
    <row r="722" spans="30:31" ht="10.5">
      <c r="AD722" s="45"/>
      <c r="AE722" s="45"/>
    </row>
    <row r="723" spans="30:31" ht="10.5">
      <c r="AD723" s="45"/>
      <c r="AE723" s="45"/>
    </row>
    <row r="724" spans="30:31" ht="10.5">
      <c r="AD724" s="45"/>
      <c r="AE724" s="45"/>
    </row>
    <row r="725" spans="30:31" ht="10.5">
      <c r="AD725" s="45"/>
      <c r="AE725" s="45"/>
    </row>
    <row r="726" spans="30:31" ht="10.5">
      <c r="AD726" s="45"/>
      <c r="AE726" s="45"/>
    </row>
    <row r="727" spans="30:31" ht="10.5">
      <c r="AD727" s="45"/>
      <c r="AE727" s="45"/>
    </row>
    <row r="728" spans="30:31" ht="10.5">
      <c r="AD728" s="45"/>
      <c r="AE728" s="45"/>
    </row>
    <row r="729" spans="30:31" ht="10.5">
      <c r="AD729" s="45"/>
      <c r="AE729" s="45"/>
    </row>
    <row r="730" spans="30:31" ht="10.5">
      <c r="AD730" s="45"/>
      <c r="AE730" s="45"/>
    </row>
    <row r="731" spans="30:31" ht="10.5">
      <c r="AD731" s="45"/>
      <c r="AE731" s="45"/>
    </row>
    <row r="732" spans="30:31" ht="10.5">
      <c r="AD732" s="45"/>
      <c r="AE732" s="45"/>
    </row>
    <row r="733" spans="30:31" ht="10.5">
      <c r="AD733" s="45"/>
      <c r="AE733" s="45"/>
    </row>
    <row r="734" spans="30:31" ht="10.5">
      <c r="AD734" s="45"/>
      <c r="AE734" s="45"/>
    </row>
    <row r="735" spans="30:31" ht="10.5">
      <c r="AD735" s="45"/>
      <c r="AE735" s="45"/>
    </row>
    <row r="736" spans="30:31" ht="10.5">
      <c r="AD736" s="45"/>
      <c r="AE736" s="45"/>
    </row>
    <row r="737" spans="30:31" ht="10.5">
      <c r="AD737" s="45"/>
      <c r="AE737" s="45"/>
    </row>
    <row r="738" spans="30:31" ht="10.5">
      <c r="AD738" s="45"/>
      <c r="AE738" s="45"/>
    </row>
    <row r="739" spans="30:31" ht="10.5">
      <c r="AD739" s="45"/>
      <c r="AE739" s="45"/>
    </row>
    <row r="740" spans="30:31" ht="10.5">
      <c r="AD740" s="45"/>
      <c r="AE740" s="45"/>
    </row>
    <row r="741" spans="30:31" ht="10.5">
      <c r="AD741" s="45"/>
      <c r="AE741" s="45"/>
    </row>
    <row r="742" spans="30:31" ht="10.5">
      <c r="AD742" s="45"/>
      <c r="AE742" s="45"/>
    </row>
    <row r="743" spans="30:31" ht="10.5">
      <c r="AD743" s="45"/>
      <c r="AE743" s="45"/>
    </row>
    <row r="744" spans="30:31" ht="10.5">
      <c r="AD744" s="45"/>
      <c r="AE744" s="45"/>
    </row>
    <row r="745" spans="30:31" ht="10.5">
      <c r="AD745" s="45"/>
      <c r="AE745" s="45"/>
    </row>
    <row r="746" spans="30:31" ht="10.5">
      <c r="AD746" s="45"/>
      <c r="AE746" s="45"/>
    </row>
    <row r="747" spans="30:31" ht="10.5">
      <c r="AD747" s="45"/>
      <c r="AE747" s="45"/>
    </row>
    <row r="748" spans="30:31" ht="10.5">
      <c r="AD748" s="45"/>
      <c r="AE748" s="45"/>
    </row>
    <row r="749" spans="30:31" ht="10.5">
      <c r="AD749" s="45"/>
      <c r="AE749" s="45"/>
    </row>
    <row r="750" spans="30:31" ht="10.5">
      <c r="AD750" s="45"/>
      <c r="AE750" s="45"/>
    </row>
    <row r="751" spans="30:31" ht="10.5">
      <c r="AD751" s="45"/>
      <c r="AE751" s="45"/>
    </row>
    <row r="752" spans="30:31" ht="10.5">
      <c r="AD752" s="45"/>
      <c r="AE752" s="45"/>
    </row>
    <row r="753" spans="30:31" ht="10.5">
      <c r="AD753" s="45"/>
      <c r="AE753" s="45"/>
    </row>
    <row r="754" spans="30:31" ht="10.5">
      <c r="AD754" s="45"/>
      <c r="AE754" s="45"/>
    </row>
    <row r="755" spans="30:31" ht="10.5">
      <c r="AD755" s="45"/>
      <c r="AE755" s="45"/>
    </row>
    <row r="756" spans="30:31" ht="10.5">
      <c r="AD756" s="45"/>
      <c r="AE756" s="45"/>
    </row>
    <row r="757" spans="30:31" ht="10.5">
      <c r="AD757" s="45"/>
      <c r="AE757" s="45"/>
    </row>
    <row r="758" spans="30:31" ht="10.5">
      <c r="AD758" s="45"/>
      <c r="AE758" s="45"/>
    </row>
    <row r="759" spans="30:31" ht="10.5">
      <c r="AD759" s="45"/>
      <c r="AE759" s="45"/>
    </row>
    <row r="760" spans="30:31" ht="10.5">
      <c r="AD760" s="45"/>
      <c r="AE760" s="45"/>
    </row>
    <row r="761" spans="30:31" ht="10.5">
      <c r="AD761" s="45"/>
      <c r="AE761" s="45"/>
    </row>
    <row r="762" spans="30:31" ht="10.5">
      <c r="AD762" s="45"/>
      <c r="AE762" s="45"/>
    </row>
    <row r="763" spans="30:31" ht="10.5">
      <c r="AD763" s="45"/>
      <c r="AE763" s="45"/>
    </row>
    <row r="764" spans="30:31" ht="10.5">
      <c r="AD764" s="45"/>
      <c r="AE764" s="45"/>
    </row>
    <row r="765" spans="30:31" ht="10.5">
      <c r="AD765" s="45"/>
      <c r="AE765" s="45"/>
    </row>
    <row r="766" spans="30:31" ht="10.5">
      <c r="AD766" s="45"/>
      <c r="AE766" s="45"/>
    </row>
    <row r="767" spans="30:31" ht="10.5">
      <c r="AD767" s="45"/>
      <c r="AE767" s="45"/>
    </row>
    <row r="768" spans="30:31" ht="10.5">
      <c r="AD768" s="45"/>
      <c r="AE768" s="45"/>
    </row>
    <row r="769" spans="30:31" ht="10.5">
      <c r="AD769" s="45"/>
      <c r="AE769" s="45"/>
    </row>
    <row r="770" spans="30:31" ht="10.5">
      <c r="AD770" s="45"/>
      <c r="AE770" s="45"/>
    </row>
    <row r="771" spans="30:31" ht="10.5">
      <c r="AD771" s="45"/>
      <c r="AE771" s="45"/>
    </row>
    <row r="772" spans="30:31" ht="10.5">
      <c r="AD772" s="45"/>
      <c r="AE772" s="45"/>
    </row>
    <row r="773" spans="30:31" ht="10.5">
      <c r="AD773" s="45"/>
      <c r="AE773" s="45"/>
    </row>
    <row r="774" spans="30:31" ht="10.5">
      <c r="AD774" s="45"/>
      <c r="AE774" s="45"/>
    </row>
    <row r="775" spans="30:31" ht="10.5">
      <c r="AD775" s="45"/>
      <c r="AE775" s="45"/>
    </row>
    <row r="776" spans="30:31" ht="10.5">
      <c r="AD776" s="45"/>
      <c r="AE776" s="45"/>
    </row>
    <row r="777" spans="30:31" ht="10.5">
      <c r="AD777" s="45"/>
      <c r="AE777" s="45"/>
    </row>
    <row r="778" spans="30:31" ht="10.5">
      <c r="AD778" s="45"/>
      <c r="AE778" s="45"/>
    </row>
    <row r="779" spans="30:31" ht="10.5">
      <c r="AD779" s="45"/>
      <c r="AE779" s="45"/>
    </row>
    <row r="780" spans="30:31" ht="10.5">
      <c r="AD780" s="45"/>
      <c r="AE780" s="45"/>
    </row>
    <row r="781" spans="30:31" ht="10.5">
      <c r="AD781" s="45"/>
      <c r="AE781" s="45"/>
    </row>
    <row r="782" spans="30:31" ht="10.5">
      <c r="AD782" s="45"/>
      <c r="AE782" s="45"/>
    </row>
    <row r="783" spans="30:31" ht="10.5">
      <c r="AD783" s="45"/>
      <c r="AE783" s="45"/>
    </row>
    <row r="784" spans="30:31" ht="10.5">
      <c r="AD784" s="45"/>
      <c r="AE784" s="45"/>
    </row>
    <row r="785" spans="30:31" ht="10.5">
      <c r="AD785" s="45"/>
      <c r="AE785" s="45"/>
    </row>
    <row r="786" spans="30:31" ht="10.5">
      <c r="AD786" s="45"/>
      <c r="AE786" s="45"/>
    </row>
    <row r="787" spans="30:31" ht="10.5">
      <c r="AD787" s="45"/>
      <c r="AE787" s="45"/>
    </row>
    <row r="788" spans="30:31" ht="10.5">
      <c r="AD788" s="45"/>
      <c r="AE788" s="45"/>
    </row>
    <row r="789" spans="30:31" ht="10.5">
      <c r="AD789" s="45"/>
      <c r="AE789" s="45"/>
    </row>
    <row r="790" spans="30:31" ht="10.5">
      <c r="AD790" s="45"/>
      <c r="AE790" s="45"/>
    </row>
    <row r="791" spans="30:31" ht="10.5">
      <c r="AD791" s="45"/>
      <c r="AE791" s="45"/>
    </row>
    <row r="792" spans="30:31" ht="10.5">
      <c r="AD792" s="45"/>
      <c r="AE792" s="45"/>
    </row>
    <row r="793" spans="30:31" ht="10.5">
      <c r="AD793" s="45"/>
      <c r="AE793" s="45"/>
    </row>
    <row r="794" spans="30:31" ht="10.5">
      <c r="AD794" s="45"/>
      <c r="AE794" s="45"/>
    </row>
    <row r="795" spans="30:31" ht="10.5">
      <c r="AD795" s="45"/>
      <c r="AE795" s="45"/>
    </row>
    <row r="796" spans="30:31" ht="10.5">
      <c r="AD796" s="45"/>
      <c r="AE796" s="45"/>
    </row>
    <row r="797" spans="30:31" ht="10.5">
      <c r="AD797" s="45"/>
      <c r="AE797" s="45"/>
    </row>
    <row r="798" spans="30:31" ht="10.5">
      <c r="AD798" s="45"/>
      <c r="AE798" s="45"/>
    </row>
    <row r="799" spans="30:31" ht="10.5">
      <c r="AD799" s="45"/>
      <c r="AE799" s="45"/>
    </row>
    <row r="800" spans="30:31" ht="10.5">
      <c r="AD800" s="45"/>
      <c r="AE800" s="45"/>
    </row>
    <row r="801" spans="30:31" ht="10.5">
      <c r="AD801" s="45"/>
      <c r="AE801" s="45"/>
    </row>
    <row r="802" spans="30:31" ht="10.5">
      <c r="AD802" s="45"/>
      <c r="AE802" s="45"/>
    </row>
    <row r="803" spans="30:31" ht="10.5">
      <c r="AD803" s="45"/>
      <c r="AE803" s="45"/>
    </row>
    <row r="804" spans="30:31" ht="10.5">
      <c r="AD804" s="45"/>
      <c r="AE804" s="45"/>
    </row>
    <row r="805" spans="30:31" ht="10.5">
      <c r="AD805" s="45"/>
      <c r="AE805" s="45"/>
    </row>
    <row r="806" spans="30:31" ht="10.5">
      <c r="AD806" s="45"/>
      <c r="AE806" s="45"/>
    </row>
    <row r="807" spans="30:31" ht="10.5">
      <c r="AD807" s="45"/>
      <c r="AE807" s="45"/>
    </row>
    <row r="808" spans="30:31" ht="10.5">
      <c r="AD808" s="45"/>
      <c r="AE808" s="45"/>
    </row>
    <row r="809" spans="30:31" ht="10.5">
      <c r="AD809" s="45"/>
      <c r="AE809" s="45"/>
    </row>
    <row r="810" spans="30:31" ht="10.5">
      <c r="AD810" s="45"/>
      <c r="AE810" s="45"/>
    </row>
    <row r="811" spans="30:31" ht="10.5">
      <c r="AD811" s="45"/>
      <c r="AE811" s="45"/>
    </row>
    <row r="812" spans="30:31" ht="10.5">
      <c r="AD812" s="45"/>
      <c r="AE812" s="45"/>
    </row>
    <row r="813" spans="30:31" ht="10.5">
      <c r="AD813" s="45"/>
      <c r="AE813" s="45"/>
    </row>
    <row r="814" spans="30:31" ht="10.5">
      <c r="AD814" s="45"/>
      <c r="AE814" s="45"/>
    </row>
    <row r="815" spans="30:31" ht="10.5">
      <c r="AD815" s="45"/>
      <c r="AE815" s="45"/>
    </row>
    <row r="816" spans="30:31" ht="10.5">
      <c r="AD816" s="45"/>
      <c r="AE816" s="45"/>
    </row>
    <row r="817" spans="30:31" ht="10.5">
      <c r="AD817" s="45"/>
      <c r="AE817" s="45"/>
    </row>
    <row r="818" spans="30:31" ht="10.5">
      <c r="AD818" s="45"/>
      <c r="AE818" s="45"/>
    </row>
    <row r="819" spans="30:31" ht="10.5">
      <c r="AD819" s="45"/>
      <c r="AE819" s="45"/>
    </row>
    <row r="820" spans="30:31" ht="10.5">
      <c r="AD820" s="45"/>
      <c r="AE820" s="45"/>
    </row>
    <row r="821" spans="30:31" ht="10.5">
      <c r="AD821" s="45"/>
      <c r="AE821" s="45"/>
    </row>
    <row r="822" spans="30:31" ht="10.5">
      <c r="AD822" s="45"/>
      <c r="AE822" s="45"/>
    </row>
    <row r="823" spans="30:31" ht="10.5">
      <c r="AD823" s="45"/>
      <c r="AE823" s="45"/>
    </row>
    <row r="824" spans="30:31" ht="10.5">
      <c r="AD824" s="45"/>
      <c r="AE824" s="45"/>
    </row>
    <row r="825" spans="30:31" ht="10.5">
      <c r="AD825" s="45"/>
      <c r="AE825" s="45"/>
    </row>
    <row r="826" spans="30:31" ht="10.5">
      <c r="AD826" s="45"/>
      <c r="AE826" s="45"/>
    </row>
    <row r="827" spans="30:31" ht="10.5">
      <c r="AD827" s="45"/>
      <c r="AE827" s="45"/>
    </row>
    <row r="828" spans="30:31" ht="10.5">
      <c r="AD828" s="45"/>
      <c r="AE828" s="45"/>
    </row>
    <row r="829" spans="30:31" ht="10.5">
      <c r="AD829" s="45"/>
      <c r="AE829" s="45"/>
    </row>
    <row r="830" spans="30:31" ht="10.5">
      <c r="AD830" s="45"/>
      <c r="AE830" s="45"/>
    </row>
    <row r="831" spans="30:31" ht="10.5">
      <c r="AD831" s="45"/>
      <c r="AE831" s="45"/>
    </row>
    <row r="832" spans="30:31" ht="10.5">
      <c r="AD832" s="45"/>
      <c r="AE832" s="45"/>
    </row>
    <row r="833" spans="30:31" ht="10.5">
      <c r="AD833" s="45"/>
      <c r="AE833" s="45"/>
    </row>
    <row r="834" spans="30:31" ht="10.5">
      <c r="AD834" s="45"/>
      <c r="AE834" s="45"/>
    </row>
    <row r="835" spans="30:31" ht="10.5">
      <c r="AD835" s="45"/>
      <c r="AE835" s="45"/>
    </row>
    <row r="836" spans="30:31" ht="10.5">
      <c r="AD836" s="45"/>
      <c r="AE836" s="45"/>
    </row>
    <row r="837" spans="30:31" ht="10.5">
      <c r="AD837" s="45"/>
      <c r="AE837" s="45"/>
    </row>
    <row r="838" spans="30:31" ht="10.5">
      <c r="AD838" s="45"/>
      <c r="AE838" s="45"/>
    </row>
    <row r="839" spans="30:31" ht="10.5">
      <c r="AD839" s="45"/>
      <c r="AE839" s="45"/>
    </row>
    <row r="840" spans="30:31" ht="10.5">
      <c r="AD840" s="45"/>
      <c r="AE840" s="45"/>
    </row>
    <row r="841" spans="30:31" ht="10.5">
      <c r="AD841" s="45"/>
      <c r="AE841" s="45"/>
    </row>
    <row r="842" spans="30:31" ht="10.5">
      <c r="AD842" s="45"/>
      <c r="AE842" s="45"/>
    </row>
    <row r="843" spans="30:31" ht="10.5">
      <c r="AD843" s="45"/>
      <c r="AE843" s="45"/>
    </row>
    <row r="844" spans="30:31" ht="10.5">
      <c r="AD844" s="45"/>
      <c r="AE844" s="45"/>
    </row>
    <row r="845" spans="30:31" ht="10.5">
      <c r="AD845" s="45"/>
      <c r="AE845" s="45"/>
    </row>
    <row r="846" spans="30:31" ht="10.5">
      <c r="AD846" s="45"/>
      <c r="AE846" s="45"/>
    </row>
    <row r="847" spans="30:31" ht="10.5">
      <c r="AD847" s="45"/>
      <c r="AE847" s="45"/>
    </row>
    <row r="848" spans="30:31" ht="10.5">
      <c r="AD848" s="45"/>
      <c r="AE848" s="45"/>
    </row>
    <row r="849" spans="30:31" ht="10.5">
      <c r="AD849" s="45"/>
      <c r="AE849" s="45"/>
    </row>
    <row r="850" spans="30:31" ht="10.5">
      <c r="AD850" s="45"/>
      <c r="AE850" s="45"/>
    </row>
    <row r="851" spans="30:31" ht="10.5">
      <c r="AD851" s="45"/>
      <c r="AE851" s="45"/>
    </row>
    <row r="852" spans="30:31" ht="10.5">
      <c r="AD852" s="45"/>
      <c r="AE852" s="45"/>
    </row>
    <row r="853" spans="30:31" ht="10.5">
      <c r="AD853" s="45"/>
      <c r="AE853" s="45"/>
    </row>
    <row r="854" spans="30:31" ht="10.5">
      <c r="AD854" s="45"/>
      <c r="AE854" s="45"/>
    </row>
    <row r="855" spans="30:31" ht="10.5">
      <c r="AD855" s="45"/>
      <c r="AE855" s="45"/>
    </row>
    <row r="856" spans="30:31" ht="10.5">
      <c r="AD856" s="45"/>
      <c r="AE856" s="45"/>
    </row>
    <row r="857" spans="30:31" ht="10.5">
      <c r="AD857" s="45"/>
      <c r="AE857" s="45"/>
    </row>
    <row r="858" spans="30:31" ht="10.5">
      <c r="AD858" s="45"/>
      <c r="AE858" s="45"/>
    </row>
    <row r="859" spans="30:31" ht="10.5">
      <c r="AD859" s="45"/>
      <c r="AE859" s="45"/>
    </row>
    <row r="860" spans="30:31" ht="10.5">
      <c r="AD860" s="45"/>
      <c r="AE860" s="45"/>
    </row>
    <row r="861" spans="30:31" ht="10.5">
      <c r="AD861" s="45"/>
      <c r="AE861" s="45"/>
    </row>
    <row r="862" spans="30:31" ht="10.5">
      <c r="AD862" s="45"/>
      <c r="AE862" s="45"/>
    </row>
    <row r="863" spans="30:31" ht="10.5">
      <c r="AD863" s="45"/>
      <c r="AE863" s="45"/>
    </row>
    <row r="864" spans="30:31" ht="10.5">
      <c r="AD864" s="45"/>
      <c r="AE864" s="45"/>
    </row>
    <row r="865" spans="30:31" ht="10.5">
      <c r="AD865" s="45"/>
      <c r="AE865" s="45"/>
    </row>
    <row r="866" spans="30:31" ht="10.5">
      <c r="AD866" s="45"/>
      <c r="AE866" s="45"/>
    </row>
    <row r="867" spans="30:31" ht="10.5">
      <c r="AD867" s="45"/>
      <c r="AE867" s="45"/>
    </row>
    <row r="868" spans="30:31" ht="10.5">
      <c r="AD868" s="45"/>
      <c r="AE868" s="45"/>
    </row>
    <row r="869" spans="30:31" ht="10.5">
      <c r="AD869" s="45"/>
      <c r="AE869" s="45"/>
    </row>
    <row r="870" spans="30:31" ht="10.5">
      <c r="AD870" s="45"/>
      <c r="AE870" s="45"/>
    </row>
    <row r="871" spans="30:31" ht="10.5">
      <c r="AD871" s="45"/>
      <c r="AE871" s="45"/>
    </row>
    <row r="872" spans="30:31" ht="10.5">
      <c r="AD872" s="45"/>
      <c r="AE872" s="45"/>
    </row>
    <row r="873" spans="30:31" ht="10.5">
      <c r="AD873" s="45"/>
      <c r="AE873" s="45"/>
    </row>
    <row r="874" spans="30:31" ht="10.5">
      <c r="AD874" s="45"/>
      <c r="AE874" s="45"/>
    </row>
    <row r="875" spans="30:31" ht="10.5">
      <c r="AD875" s="45"/>
      <c r="AE875" s="45"/>
    </row>
    <row r="876" spans="30:31" ht="10.5">
      <c r="AD876" s="45"/>
      <c r="AE876" s="45"/>
    </row>
    <row r="877" spans="30:31" ht="10.5">
      <c r="AD877" s="45"/>
      <c r="AE877" s="45"/>
    </row>
    <row r="878" spans="30:31" ht="10.5">
      <c r="AD878" s="45"/>
      <c r="AE878" s="45"/>
    </row>
    <row r="879" spans="30:31" ht="10.5">
      <c r="AD879" s="45"/>
      <c r="AE879" s="45"/>
    </row>
    <row r="880" spans="30:31" ht="10.5">
      <c r="AD880" s="45"/>
      <c r="AE880" s="45"/>
    </row>
    <row r="881" spans="30:31" ht="10.5">
      <c r="AD881" s="45"/>
      <c r="AE881" s="45"/>
    </row>
    <row r="882" spans="30:31" ht="10.5">
      <c r="AD882" s="45"/>
      <c r="AE882" s="45"/>
    </row>
    <row r="883" spans="30:31" ht="10.5">
      <c r="AD883" s="45"/>
      <c r="AE883" s="45"/>
    </row>
    <row r="884" spans="30:31" ht="10.5">
      <c r="AD884" s="45"/>
      <c r="AE884" s="45"/>
    </row>
    <row r="885" spans="30:31" ht="10.5">
      <c r="AD885" s="45"/>
      <c r="AE885" s="45"/>
    </row>
    <row r="886" spans="30:31" ht="10.5">
      <c r="AD886" s="45"/>
      <c r="AE886" s="45"/>
    </row>
    <row r="887" spans="30:31" ht="10.5">
      <c r="AD887" s="45"/>
      <c r="AE887" s="45"/>
    </row>
    <row r="888" spans="30:31" ht="10.5">
      <c r="AD888" s="45"/>
      <c r="AE888" s="45"/>
    </row>
    <row r="889" spans="30:31" ht="10.5">
      <c r="AD889" s="45"/>
      <c r="AE889" s="45"/>
    </row>
    <row r="890" spans="30:31" ht="10.5">
      <c r="AD890" s="45"/>
      <c r="AE890" s="45"/>
    </row>
    <row r="891" spans="30:31" ht="10.5">
      <c r="AD891" s="45"/>
      <c r="AE891" s="45"/>
    </row>
    <row r="892" spans="30:31" ht="10.5">
      <c r="AD892" s="45"/>
      <c r="AE892" s="45"/>
    </row>
    <row r="893" spans="30:31" ht="10.5">
      <c r="AD893" s="45"/>
      <c r="AE893" s="45"/>
    </row>
    <row r="894" spans="30:31" ht="10.5">
      <c r="AD894" s="45"/>
      <c r="AE894" s="45"/>
    </row>
    <row r="895" spans="30:31" ht="10.5">
      <c r="AD895" s="45"/>
      <c r="AE895" s="45"/>
    </row>
    <row r="896" spans="30:31" ht="10.5">
      <c r="AD896" s="45"/>
      <c r="AE896" s="45"/>
    </row>
    <row r="897" spans="30:31" ht="10.5">
      <c r="AD897" s="45"/>
      <c r="AE897" s="45"/>
    </row>
    <row r="898" spans="30:31" ht="10.5">
      <c r="AD898" s="45"/>
      <c r="AE898" s="45"/>
    </row>
    <row r="899" spans="30:31" ht="10.5">
      <c r="AD899" s="45"/>
      <c r="AE899" s="45"/>
    </row>
    <row r="900" spans="30:31" ht="10.5">
      <c r="AD900" s="45"/>
      <c r="AE900" s="45"/>
    </row>
    <row r="901" spans="30:31" ht="10.5">
      <c r="AD901" s="45"/>
      <c r="AE901" s="45"/>
    </row>
    <row r="902" spans="30:31" ht="10.5">
      <c r="AD902" s="45"/>
      <c r="AE902" s="45"/>
    </row>
    <row r="903" spans="30:31" ht="10.5">
      <c r="AD903" s="45"/>
      <c r="AE903" s="45"/>
    </row>
    <row r="904" spans="30:31" ht="10.5">
      <c r="AD904" s="45"/>
      <c r="AE904" s="45"/>
    </row>
    <row r="905" spans="30:31" ht="10.5">
      <c r="AD905" s="45"/>
      <c r="AE905" s="45"/>
    </row>
    <row r="906" spans="30:31" ht="10.5">
      <c r="AD906" s="45"/>
      <c r="AE906" s="45"/>
    </row>
    <row r="907" spans="30:31" ht="10.5">
      <c r="AD907" s="45"/>
      <c r="AE907" s="45"/>
    </row>
    <row r="908" spans="30:31" ht="10.5">
      <c r="AD908" s="45"/>
      <c r="AE908" s="45"/>
    </row>
    <row r="909" spans="30:31" ht="10.5">
      <c r="AD909" s="45"/>
      <c r="AE909" s="45"/>
    </row>
    <row r="910" spans="30:31" ht="10.5">
      <c r="AD910" s="45"/>
      <c r="AE910" s="45"/>
    </row>
    <row r="911" spans="30:31" ht="10.5">
      <c r="AD911" s="45"/>
      <c r="AE911" s="45"/>
    </row>
    <row r="912" spans="30:31" ht="10.5">
      <c r="AD912" s="45"/>
      <c r="AE912" s="45"/>
    </row>
    <row r="913" spans="30:31" ht="10.5">
      <c r="AD913" s="45"/>
      <c r="AE913" s="45"/>
    </row>
    <row r="914" spans="30:31" ht="10.5">
      <c r="AD914" s="45"/>
      <c r="AE914" s="45"/>
    </row>
    <row r="915" spans="30:31" ht="10.5">
      <c r="AD915" s="45"/>
      <c r="AE915" s="45"/>
    </row>
    <row r="916" spans="30:31" ht="10.5">
      <c r="AD916" s="45"/>
      <c r="AE916" s="45"/>
    </row>
    <row r="917" spans="30:31" ht="10.5">
      <c r="AD917" s="45"/>
      <c r="AE917" s="45"/>
    </row>
    <row r="918" spans="30:31" ht="10.5">
      <c r="AD918" s="45"/>
      <c r="AE918" s="45"/>
    </row>
    <row r="919" spans="30:31" ht="10.5">
      <c r="AD919" s="45"/>
      <c r="AE919" s="45"/>
    </row>
    <row r="920" spans="30:31" ht="10.5">
      <c r="AD920" s="45"/>
      <c r="AE920" s="45"/>
    </row>
    <row r="921" spans="30:31" ht="10.5">
      <c r="AD921" s="45"/>
      <c r="AE921" s="45"/>
    </row>
    <row r="922" spans="30:31" ht="10.5">
      <c r="AD922" s="45"/>
      <c r="AE922" s="45"/>
    </row>
    <row r="923" spans="30:31" ht="10.5">
      <c r="AD923" s="45"/>
      <c r="AE923" s="45"/>
    </row>
    <row r="924" spans="30:31" ht="10.5">
      <c r="AD924" s="45"/>
      <c r="AE924" s="45"/>
    </row>
    <row r="925" spans="30:31" ht="10.5">
      <c r="AD925" s="45"/>
      <c r="AE925" s="45"/>
    </row>
    <row r="926" spans="30:31" ht="10.5">
      <c r="AD926" s="45"/>
      <c r="AE926" s="45"/>
    </row>
    <row r="927" spans="30:31" ht="10.5">
      <c r="AD927" s="45"/>
      <c r="AE927" s="45"/>
    </row>
    <row r="928" spans="30:31" ht="10.5">
      <c r="AD928" s="45"/>
      <c r="AE928" s="45"/>
    </row>
    <row r="929" spans="30:31" ht="10.5">
      <c r="AD929" s="45"/>
      <c r="AE929" s="45"/>
    </row>
    <row r="930" spans="30:31" ht="10.5">
      <c r="AD930" s="45"/>
      <c r="AE930" s="45"/>
    </row>
    <row r="931" spans="30:31" ht="10.5">
      <c r="AD931" s="45"/>
      <c r="AE931" s="45"/>
    </row>
    <row r="932" spans="30:31" ht="10.5">
      <c r="AD932" s="45"/>
      <c r="AE932" s="45"/>
    </row>
    <row r="933" spans="30:31" ht="10.5">
      <c r="AD933" s="45"/>
      <c r="AE933" s="45"/>
    </row>
    <row r="934" spans="30:31" ht="10.5">
      <c r="AD934" s="45"/>
      <c r="AE934" s="45"/>
    </row>
    <row r="935" spans="30:31" ht="10.5">
      <c r="AD935" s="45"/>
      <c r="AE935" s="45"/>
    </row>
    <row r="936" spans="30:31" ht="10.5">
      <c r="AD936" s="45"/>
      <c r="AE936" s="45"/>
    </row>
    <row r="937" spans="30:31" ht="10.5">
      <c r="AD937" s="45"/>
      <c r="AE937" s="45"/>
    </row>
    <row r="938" spans="30:31" ht="10.5">
      <c r="AD938" s="45"/>
      <c r="AE938" s="45"/>
    </row>
    <row r="939" spans="30:31" ht="10.5">
      <c r="AD939" s="45"/>
      <c r="AE939" s="45"/>
    </row>
    <row r="940" spans="30:31" ht="10.5">
      <c r="AD940" s="45"/>
      <c r="AE940" s="45"/>
    </row>
    <row r="941" spans="30:31" ht="10.5">
      <c r="AD941" s="45"/>
      <c r="AE941" s="45"/>
    </row>
    <row r="942" spans="30:31" ht="10.5">
      <c r="AD942" s="45"/>
      <c r="AE942" s="45"/>
    </row>
    <row r="943" spans="30:31" ht="10.5">
      <c r="AD943" s="45"/>
      <c r="AE943" s="45"/>
    </row>
    <row r="944" spans="30:31" ht="10.5">
      <c r="AD944" s="45"/>
      <c r="AE944" s="45"/>
    </row>
    <row r="945" spans="30:31" ht="10.5">
      <c r="AD945" s="45"/>
      <c r="AE945" s="45"/>
    </row>
    <row r="946" spans="30:31" ht="10.5">
      <c r="AD946" s="45"/>
      <c r="AE946" s="45"/>
    </row>
    <row r="947" spans="30:31" ht="10.5">
      <c r="AD947" s="45"/>
      <c r="AE947" s="45"/>
    </row>
    <row r="948" spans="30:31" ht="10.5">
      <c r="AD948" s="45"/>
      <c r="AE948" s="45"/>
    </row>
    <row r="949" spans="30:31" ht="10.5">
      <c r="AD949" s="45"/>
      <c r="AE949" s="45"/>
    </row>
    <row r="950" spans="30:31" ht="10.5">
      <c r="AD950" s="45"/>
      <c r="AE950" s="45"/>
    </row>
    <row r="951" spans="30:31" ht="10.5">
      <c r="AD951" s="45"/>
      <c r="AE951" s="45"/>
    </row>
    <row r="952" spans="30:31" ht="10.5">
      <c r="AD952" s="45"/>
      <c r="AE952" s="45"/>
    </row>
    <row r="953" spans="30:31" ht="10.5">
      <c r="AD953" s="45"/>
      <c r="AE953" s="45"/>
    </row>
    <row r="954" spans="30:31" ht="10.5">
      <c r="AD954" s="45"/>
      <c r="AE954" s="45"/>
    </row>
    <row r="955" spans="30:31" ht="10.5">
      <c r="AD955" s="45"/>
      <c r="AE955" s="45"/>
    </row>
    <row r="956" spans="30:31" ht="10.5">
      <c r="AD956" s="45"/>
      <c r="AE956" s="45"/>
    </row>
    <row r="957" spans="30:31" ht="10.5">
      <c r="AD957" s="45"/>
      <c r="AE957" s="45"/>
    </row>
    <row r="958" spans="30:31" ht="10.5">
      <c r="AD958" s="45"/>
      <c r="AE958" s="45"/>
    </row>
    <row r="959" spans="30:31" ht="10.5">
      <c r="AD959" s="45"/>
      <c r="AE959" s="45"/>
    </row>
    <row r="960" spans="30:31" ht="10.5">
      <c r="AD960" s="45"/>
      <c r="AE960" s="45"/>
    </row>
    <row r="961" spans="30:31" ht="10.5">
      <c r="AD961" s="45"/>
      <c r="AE961" s="45"/>
    </row>
    <row r="962" spans="30:31" ht="10.5">
      <c r="AD962" s="45"/>
      <c r="AE962" s="45"/>
    </row>
    <row r="963" spans="30:31" ht="10.5">
      <c r="AD963" s="45"/>
      <c r="AE963" s="45"/>
    </row>
    <row r="964" spans="30:31" ht="10.5">
      <c r="AD964" s="45"/>
      <c r="AE964" s="45"/>
    </row>
    <row r="965" spans="30:31" ht="10.5">
      <c r="AD965" s="45"/>
      <c r="AE965" s="45"/>
    </row>
    <row r="966" spans="30:31" ht="10.5">
      <c r="AD966" s="45"/>
      <c r="AE966" s="45"/>
    </row>
    <row r="967" spans="30:31" ht="10.5">
      <c r="AD967" s="45"/>
      <c r="AE967" s="45"/>
    </row>
    <row r="968" spans="30:31" ht="10.5">
      <c r="AD968" s="45"/>
      <c r="AE968" s="45"/>
    </row>
    <row r="969" spans="30:31" ht="10.5">
      <c r="AD969" s="45"/>
      <c r="AE969" s="45"/>
    </row>
    <row r="970" spans="30:31" ht="10.5">
      <c r="AD970" s="45"/>
      <c r="AE970" s="45"/>
    </row>
    <row r="971" spans="30:31" ht="10.5">
      <c r="AD971" s="45"/>
      <c r="AE971" s="45"/>
    </row>
    <row r="972" spans="30:31" ht="10.5">
      <c r="AD972" s="45"/>
      <c r="AE972" s="45"/>
    </row>
    <row r="973" spans="30:31" ht="10.5">
      <c r="AD973" s="45"/>
      <c r="AE973" s="45"/>
    </row>
    <row r="974" spans="30:31" ht="10.5">
      <c r="AD974" s="45"/>
      <c r="AE974" s="45"/>
    </row>
    <row r="975" spans="30:31" ht="10.5">
      <c r="AD975" s="45"/>
      <c r="AE975" s="45"/>
    </row>
    <row r="976" spans="30:31" ht="10.5">
      <c r="AD976" s="45"/>
      <c r="AE976" s="45"/>
    </row>
    <row r="977" spans="30:31" ht="10.5">
      <c r="AD977" s="45"/>
      <c r="AE977" s="45"/>
    </row>
    <row r="978" spans="30:31" ht="10.5">
      <c r="AD978" s="45"/>
      <c r="AE978" s="45"/>
    </row>
    <row r="979" spans="30:31" ht="10.5">
      <c r="AD979" s="45"/>
      <c r="AE979" s="45"/>
    </row>
    <row r="980" spans="30:31" ht="10.5">
      <c r="AD980" s="45"/>
      <c r="AE980" s="45"/>
    </row>
    <row r="981" spans="30:31" ht="10.5">
      <c r="AD981" s="45"/>
      <c r="AE981" s="45"/>
    </row>
    <row r="982" spans="30:31" ht="10.5">
      <c r="AD982" s="45"/>
      <c r="AE982" s="45"/>
    </row>
    <row r="983" spans="30:31" ht="10.5">
      <c r="AD983" s="45"/>
      <c r="AE983" s="45"/>
    </row>
    <row r="984" spans="30:31" ht="10.5">
      <c r="AD984" s="45"/>
      <c r="AE984" s="45"/>
    </row>
    <row r="985" spans="30:31" ht="10.5">
      <c r="AD985" s="45"/>
      <c r="AE985" s="45"/>
    </row>
    <row r="986" spans="30:31" ht="10.5">
      <c r="AD986" s="45"/>
      <c r="AE986" s="45"/>
    </row>
    <row r="987" spans="30:31" ht="10.5">
      <c r="AD987" s="45"/>
      <c r="AE987" s="45"/>
    </row>
    <row r="988" spans="30:31" ht="10.5">
      <c r="AD988" s="45"/>
      <c r="AE988" s="45"/>
    </row>
    <row r="989" spans="30:31" ht="10.5">
      <c r="AD989" s="45"/>
      <c r="AE989" s="45"/>
    </row>
    <row r="990" spans="30:31" ht="10.5">
      <c r="AD990" s="45"/>
      <c r="AE990" s="45"/>
    </row>
    <row r="991" spans="30:31" ht="10.5">
      <c r="AD991" s="45"/>
      <c r="AE991" s="45"/>
    </row>
    <row r="992" spans="30:31" ht="10.5">
      <c r="AD992" s="45"/>
      <c r="AE992" s="45"/>
    </row>
    <row r="993" spans="30:31" ht="10.5">
      <c r="AD993" s="45"/>
      <c r="AE993" s="45"/>
    </row>
    <row r="994" spans="30:31" ht="10.5">
      <c r="AD994" s="45"/>
      <c r="AE994" s="45"/>
    </row>
    <row r="995" spans="30:31" ht="10.5">
      <c r="AD995" s="45"/>
      <c r="AE995" s="45"/>
    </row>
    <row r="996" spans="30:31" ht="10.5">
      <c r="AD996" s="45"/>
      <c r="AE996" s="45"/>
    </row>
    <row r="997" spans="30:31" ht="10.5">
      <c r="AD997" s="45"/>
      <c r="AE997" s="45"/>
    </row>
    <row r="998" spans="30:31" ht="10.5">
      <c r="AD998" s="45"/>
      <c r="AE998" s="45"/>
    </row>
    <row r="999" spans="30:31" ht="10.5">
      <c r="AD999" s="45"/>
      <c r="AE999" s="45"/>
    </row>
    <row r="1000" spans="30:31" ht="10.5">
      <c r="AD1000" s="45"/>
      <c r="AE1000" s="45"/>
    </row>
    <row r="1001" spans="30:31" ht="10.5">
      <c r="AD1001" s="45"/>
      <c r="AE1001" s="45"/>
    </row>
    <row r="1002" spans="30:31" ht="10.5">
      <c r="AD1002" s="45"/>
      <c r="AE1002" s="45"/>
    </row>
    <row r="1003" spans="30:31" ht="10.5">
      <c r="AD1003" s="45"/>
      <c r="AE1003" s="45"/>
    </row>
    <row r="1004" spans="30:31" ht="10.5">
      <c r="AD1004" s="45"/>
      <c r="AE1004" s="45"/>
    </row>
    <row r="1005" spans="30:31" ht="10.5">
      <c r="AD1005" s="45"/>
      <c r="AE1005" s="45"/>
    </row>
    <row r="1006" spans="30:31" ht="10.5">
      <c r="AD1006" s="45"/>
      <c r="AE1006" s="45"/>
    </row>
    <row r="1007" spans="30:31" ht="10.5">
      <c r="AD1007" s="45"/>
      <c r="AE1007" s="45"/>
    </row>
    <row r="1008" spans="30:31" ht="10.5">
      <c r="AD1008" s="45"/>
      <c r="AE1008" s="45"/>
    </row>
    <row r="1009" spans="30:31" ht="10.5">
      <c r="AD1009" s="45"/>
      <c r="AE1009" s="45"/>
    </row>
    <row r="1010" spans="30:31" ht="10.5">
      <c r="AD1010" s="45"/>
      <c r="AE1010" s="45"/>
    </row>
    <row r="1011" spans="30:31" ht="10.5">
      <c r="AD1011" s="45"/>
      <c r="AE1011" s="45"/>
    </row>
    <row r="1012" spans="30:31" ht="10.5">
      <c r="AD1012" s="45"/>
      <c r="AE1012" s="45"/>
    </row>
    <row r="1013" spans="30:31" ht="10.5">
      <c r="AD1013" s="45"/>
      <c r="AE1013" s="45"/>
    </row>
    <row r="1014" spans="30:31" ht="10.5">
      <c r="AD1014" s="45"/>
      <c r="AE1014" s="45"/>
    </row>
    <row r="1015" spans="30:31" ht="10.5">
      <c r="AD1015" s="45"/>
      <c r="AE1015" s="45"/>
    </row>
    <row r="1016" spans="30:31" ht="10.5">
      <c r="AD1016" s="45"/>
      <c r="AE1016" s="45"/>
    </row>
    <row r="1017" spans="30:31" ht="10.5">
      <c r="AD1017" s="45"/>
      <c r="AE1017" s="45"/>
    </row>
    <row r="1018" spans="30:31" ht="10.5">
      <c r="AD1018" s="45"/>
      <c r="AE1018" s="45"/>
    </row>
    <row r="1019" spans="30:31" ht="10.5">
      <c r="AD1019" s="45"/>
      <c r="AE1019" s="45"/>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J40"/>
  <sheetViews>
    <sheetView zoomScalePageLayoutView="0" workbookViewId="0" topLeftCell="A1">
      <pane xSplit="2" topLeftCell="C1" activePane="topRight" state="frozen"/>
      <selection pane="topLeft" activeCell="B46" sqref="B46"/>
      <selection pane="topRight" activeCell="D1" sqref="D1"/>
    </sheetView>
  </sheetViews>
  <sheetFormatPr defaultColWidth="9.140625" defaultRowHeight="15"/>
  <cols>
    <col min="1" max="1" width="16.7109375" style="53" bestFit="1" customWidth="1"/>
    <col min="2" max="2" width="40.8515625" style="17" bestFit="1" customWidth="1"/>
    <col min="3" max="15" width="13.140625" style="17" customWidth="1"/>
    <col min="16" max="18" width="13.7109375" style="17" customWidth="1"/>
    <col min="19" max="20" width="13.140625" style="17" customWidth="1"/>
    <col min="21" max="29" width="13.7109375" style="17" customWidth="1"/>
    <col min="30" max="36" width="13.7109375" style="45" customWidth="1"/>
    <col min="37" max="37" width="13.140625" style="45" customWidth="1"/>
    <col min="38" max="38" width="13.7109375" style="45" customWidth="1"/>
    <col min="39" max="39" width="13.140625" style="45" customWidth="1"/>
    <col min="40" max="41" width="13.7109375" style="45" customWidth="1"/>
    <col min="42" max="42" width="14.00390625" style="45" customWidth="1"/>
    <col min="43" max="43" width="13.140625" style="45" customWidth="1"/>
    <col min="44" max="53" width="14.00390625" style="45" customWidth="1"/>
    <col min="54" max="62" width="14.00390625" style="45" bestFit="1" customWidth="1"/>
    <col min="63" max="16384" width="9.140625" style="18" customWidth="1"/>
  </cols>
  <sheetData>
    <row r="1" spans="1:2" ht="10.5">
      <c r="A1" s="16"/>
      <c r="B1" s="1" t="s">
        <v>0</v>
      </c>
    </row>
    <row r="2" spans="1:2" ht="31.5">
      <c r="A2" s="19"/>
      <c r="B2" s="20" t="s">
        <v>239</v>
      </c>
    </row>
    <row r="3" spans="1:2" ht="10.5">
      <c r="A3" s="19"/>
      <c r="B3" s="21"/>
    </row>
    <row r="4" spans="1:2" ht="10.5">
      <c r="A4" s="22"/>
      <c r="B4" s="23"/>
    </row>
    <row r="5" spans="1:18" ht="10.5">
      <c r="A5" s="2" t="s">
        <v>2</v>
      </c>
      <c r="B5" s="3" t="s">
        <v>3</v>
      </c>
      <c r="H5" s="24"/>
      <c r="I5" s="24"/>
      <c r="J5" s="24"/>
      <c r="K5" s="24"/>
      <c r="L5" s="24"/>
      <c r="M5" s="24"/>
      <c r="N5" s="24"/>
      <c r="O5" s="24"/>
      <c r="P5" s="24"/>
      <c r="Q5" s="24"/>
      <c r="R5" s="24"/>
    </row>
    <row r="6" spans="1:29" ht="10.5">
      <c r="A6" s="4" t="s">
        <v>4</v>
      </c>
      <c r="B6" s="5" t="s">
        <v>599</v>
      </c>
      <c r="H6" s="9"/>
      <c r="I6" s="9"/>
      <c r="J6" s="9"/>
      <c r="K6" s="9"/>
      <c r="L6" s="9"/>
      <c r="M6" s="9"/>
      <c r="N6" s="9"/>
      <c r="O6" s="9"/>
      <c r="P6" s="9"/>
      <c r="Q6" s="9"/>
      <c r="R6" s="9"/>
      <c r="S6" s="9"/>
      <c r="T6" s="9"/>
      <c r="U6" s="9"/>
      <c r="V6" s="9"/>
      <c r="W6" s="9"/>
      <c r="X6" s="9"/>
      <c r="Y6" s="9"/>
      <c r="Z6" s="9"/>
      <c r="AA6" s="9"/>
      <c r="AB6" s="9"/>
      <c r="AC6" s="9"/>
    </row>
    <row r="7" spans="1:29" ht="10.5">
      <c r="A7" s="4" t="s">
        <v>5</v>
      </c>
      <c r="B7" s="5" t="s">
        <v>628</v>
      </c>
      <c r="H7" s="9"/>
      <c r="I7" s="9"/>
      <c r="J7" s="9"/>
      <c r="K7" s="9"/>
      <c r="L7" s="9"/>
      <c r="M7" s="9"/>
      <c r="N7" s="9"/>
      <c r="O7" s="9"/>
      <c r="P7" s="9"/>
      <c r="Q7" s="9"/>
      <c r="R7" s="9"/>
      <c r="S7" s="9"/>
      <c r="T7" s="9"/>
      <c r="U7" s="9"/>
      <c r="V7" s="9"/>
      <c r="W7" s="9"/>
      <c r="X7" s="9"/>
      <c r="Y7" s="9"/>
      <c r="Z7" s="9"/>
      <c r="AA7" s="9"/>
      <c r="AB7" s="9"/>
      <c r="AC7" s="9"/>
    </row>
    <row r="8" spans="1:29" ht="10.5">
      <c r="A8" s="4" t="s">
        <v>6</v>
      </c>
      <c r="B8" s="5" t="s">
        <v>627</v>
      </c>
      <c r="H8" s="9"/>
      <c r="I8" s="9"/>
      <c r="J8" s="9"/>
      <c r="K8" s="9"/>
      <c r="L8" s="9"/>
      <c r="M8" s="9"/>
      <c r="N8" s="9"/>
      <c r="O8" s="9"/>
      <c r="P8" s="9"/>
      <c r="Q8" s="9"/>
      <c r="R8" s="9"/>
      <c r="S8" s="9"/>
      <c r="T8" s="9"/>
      <c r="U8" s="9"/>
      <c r="V8" s="9"/>
      <c r="W8" s="9"/>
      <c r="X8" s="9"/>
      <c r="Y8" s="9"/>
      <c r="Z8" s="9"/>
      <c r="AA8" s="9"/>
      <c r="AB8" s="9"/>
      <c r="AC8" s="9"/>
    </row>
    <row r="9" spans="1:29" ht="10.5">
      <c r="A9" s="52"/>
      <c r="C9" s="9"/>
      <c r="D9" s="9"/>
      <c r="E9" s="9"/>
      <c r="F9" s="9"/>
      <c r="G9" s="9"/>
      <c r="H9" s="9"/>
      <c r="I9" s="9"/>
      <c r="J9" s="9"/>
      <c r="K9" s="9"/>
      <c r="L9" s="9"/>
      <c r="M9" s="9"/>
      <c r="N9" s="9"/>
      <c r="O9" s="9"/>
      <c r="P9" s="9"/>
      <c r="Q9" s="9"/>
      <c r="R9" s="9"/>
      <c r="S9" s="9"/>
      <c r="T9" s="9"/>
      <c r="U9" s="9"/>
      <c r="V9" s="9"/>
      <c r="W9" s="9"/>
      <c r="X9" s="9"/>
      <c r="Y9" s="9"/>
      <c r="Z9" s="9"/>
      <c r="AA9" s="9"/>
      <c r="AB9" s="9"/>
      <c r="AC9" s="9"/>
    </row>
    <row r="10" spans="1:62"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
        <v>636</v>
      </c>
      <c r="AV10" s="56" t="s">
        <v>637</v>
      </c>
      <c r="AW10" s="56" t="s">
        <v>638</v>
      </c>
      <c r="AX10" s="56" t="s">
        <v>639</v>
      </c>
      <c r="AY10" s="56" t="s">
        <v>640</v>
      </c>
      <c r="AZ10" s="56" t="s">
        <v>641</v>
      </c>
      <c r="BA10" s="56" t="s">
        <v>642</v>
      </c>
      <c r="BB10" s="56" t="s">
        <v>643</v>
      </c>
      <c r="BC10" s="56" t="s">
        <v>644</v>
      </c>
      <c r="BD10" s="56" t="s">
        <v>645</v>
      </c>
      <c r="BE10" s="56" t="s">
        <v>700</v>
      </c>
      <c r="BF10" s="56" t="s">
        <v>701</v>
      </c>
      <c r="BG10" s="56" t="s">
        <v>702</v>
      </c>
      <c r="BH10" s="56" t="s">
        <v>703</v>
      </c>
      <c r="BI10" s="56" t="s">
        <v>704</v>
      </c>
      <c r="BJ10" s="56" t="s">
        <v>705</v>
      </c>
    </row>
    <row r="11" spans="1:62" ht="21">
      <c r="A11" s="14" t="s">
        <v>656</v>
      </c>
      <c r="B11" s="50" t="s">
        <v>240</v>
      </c>
      <c r="C11" s="89">
        <v>3573203583</v>
      </c>
      <c r="D11" s="89">
        <v>4627518198</v>
      </c>
      <c r="E11" s="89">
        <v>4663661320</v>
      </c>
      <c r="F11" s="89">
        <v>3832606607</v>
      </c>
      <c r="G11" s="89">
        <v>3176585228</v>
      </c>
      <c r="H11" s="89">
        <v>3786552891</v>
      </c>
      <c r="I11" s="89">
        <v>4436691511</v>
      </c>
      <c r="J11" s="89">
        <v>5123815697</v>
      </c>
      <c r="K11" s="89">
        <v>4127134750</v>
      </c>
      <c r="L11" s="89">
        <v>4950720653</v>
      </c>
      <c r="M11" s="89">
        <v>5154716773</v>
      </c>
      <c r="N11" s="89">
        <v>5999555699</v>
      </c>
      <c r="O11" s="89">
        <v>5532844037</v>
      </c>
      <c r="P11" s="89">
        <v>6694329580</v>
      </c>
      <c r="Q11" s="89">
        <v>6843286310</v>
      </c>
      <c r="R11" s="89">
        <v>7551492008</v>
      </c>
      <c r="S11" s="89">
        <v>6405317350</v>
      </c>
      <c r="T11" s="89">
        <v>7089119308</v>
      </c>
      <c r="U11" s="89">
        <v>7400337562</v>
      </c>
      <c r="V11" s="89">
        <v>8048597076</v>
      </c>
      <c r="W11" s="89">
        <v>6773345243</v>
      </c>
      <c r="X11" s="89">
        <v>7195529419</v>
      </c>
      <c r="Y11" s="89">
        <v>7532382605</v>
      </c>
      <c r="Z11" s="89">
        <v>8346422830</v>
      </c>
      <c r="AA11" s="89">
        <v>6848802419</v>
      </c>
      <c r="AB11" s="89">
        <v>7984073913</v>
      </c>
      <c r="AC11" s="89">
        <v>8308615485</v>
      </c>
      <c r="AD11" s="89">
        <v>8625767116</v>
      </c>
      <c r="AE11" s="89">
        <v>5874150587</v>
      </c>
      <c r="AF11" s="89">
        <v>6829353143</v>
      </c>
      <c r="AG11" s="89">
        <v>7468289082</v>
      </c>
      <c r="AH11" s="89">
        <v>9531230297</v>
      </c>
      <c r="AI11" s="89">
        <v>6696854651</v>
      </c>
      <c r="AJ11" s="89">
        <v>8368828434</v>
      </c>
      <c r="AK11" s="89">
        <v>8564346030</v>
      </c>
      <c r="AL11" s="89">
        <v>9949323427</v>
      </c>
      <c r="AM11" s="89">
        <v>8038800887</v>
      </c>
      <c r="AN11" s="89">
        <v>8972914179</v>
      </c>
      <c r="AO11" s="89">
        <v>9943968398</v>
      </c>
      <c r="AP11" s="89">
        <v>11528331362</v>
      </c>
      <c r="AQ11" s="110">
        <v>9528846398</v>
      </c>
      <c r="AR11" s="110">
        <v>10777920525</v>
      </c>
      <c r="AS11" s="110">
        <v>12057613762</v>
      </c>
      <c r="AT11" s="110">
        <v>12432196889</v>
      </c>
      <c r="AU11" s="110">
        <v>10901777721</v>
      </c>
      <c r="AV11" s="110">
        <v>12535054902</v>
      </c>
      <c r="AW11" s="110">
        <v>12946917128</v>
      </c>
      <c r="AX11" s="110">
        <v>14073824990</v>
      </c>
      <c r="AY11" s="110">
        <v>11059944240</v>
      </c>
      <c r="AZ11" s="110">
        <v>10102554660</v>
      </c>
      <c r="BA11" s="110">
        <v>12081838267</v>
      </c>
      <c r="BB11" s="110">
        <v>13652146400</v>
      </c>
      <c r="BC11" s="110">
        <v>12543033028</v>
      </c>
      <c r="BD11" s="110">
        <v>14873816020</v>
      </c>
      <c r="BE11" s="110">
        <v>15135272525</v>
      </c>
      <c r="BF11" s="110">
        <v>18048416799</v>
      </c>
      <c r="BG11" s="110">
        <v>17071489866</v>
      </c>
      <c r="BH11" s="110">
        <v>19158749010</v>
      </c>
      <c r="BI11" s="110">
        <v>20517009273</v>
      </c>
      <c r="BJ11" s="110">
        <v>21369094693</v>
      </c>
    </row>
    <row r="12" spans="1:62" ht="11.25">
      <c r="A12" s="14" t="s">
        <v>657</v>
      </c>
      <c r="B12" s="50" t="s">
        <v>241</v>
      </c>
      <c r="C12" s="72">
        <v>1907512613</v>
      </c>
      <c r="D12" s="72">
        <v>2344433295</v>
      </c>
      <c r="E12" s="72">
        <v>2579597479</v>
      </c>
      <c r="F12" s="72">
        <v>2650637872</v>
      </c>
      <c r="G12" s="72">
        <v>1989211886</v>
      </c>
      <c r="H12" s="72">
        <v>2339415770</v>
      </c>
      <c r="I12" s="72">
        <v>2599736124</v>
      </c>
      <c r="J12" s="72">
        <v>3142365814</v>
      </c>
      <c r="K12" s="72">
        <v>2322050449</v>
      </c>
      <c r="L12" s="72">
        <v>2840524984</v>
      </c>
      <c r="M12" s="72">
        <v>3150834163</v>
      </c>
      <c r="N12" s="72">
        <v>3673993406</v>
      </c>
      <c r="O12" s="72">
        <v>3050863041</v>
      </c>
      <c r="P12" s="72">
        <v>3770374910</v>
      </c>
      <c r="Q12" s="72">
        <v>3982135397</v>
      </c>
      <c r="R12" s="72">
        <v>4755538267</v>
      </c>
      <c r="S12" s="72">
        <v>3709957642</v>
      </c>
      <c r="T12" s="72">
        <v>4231335773</v>
      </c>
      <c r="U12" s="72">
        <v>4572112241</v>
      </c>
      <c r="V12" s="72">
        <v>5160385760</v>
      </c>
      <c r="W12" s="72">
        <v>4028364883</v>
      </c>
      <c r="X12" s="72">
        <v>4567277144</v>
      </c>
      <c r="Y12" s="72">
        <v>4832108505</v>
      </c>
      <c r="Z12" s="72">
        <v>5479342954</v>
      </c>
      <c r="AA12" s="72">
        <v>4193509239</v>
      </c>
      <c r="AB12" s="72">
        <v>4928084592</v>
      </c>
      <c r="AC12" s="72">
        <v>5278185114</v>
      </c>
      <c r="AD12" s="72">
        <v>6034571753</v>
      </c>
      <c r="AE12" s="72">
        <v>4042062662</v>
      </c>
      <c r="AF12" s="72">
        <v>4720695177</v>
      </c>
      <c r="AG12" s="72">
        <v>5144177142</v>
      </c>
      <c r="AH12" s="72">
        <v>5960519797</v>
      </c>
      <c r="AI12" s="72">
        <v>4291728233</v>
      </c>
      <c r="AJ12" s="72">
        <v>5303665386</v>
      </c>
      <c r="AK12" s="72">
        <v>5925872168</v>
      </c>
      <c r="AL12" s="72">
        <v>6552355709</v>
      </c>
      <c r="AM12" s="72">
        <v>5074045481</v>
      </c>
      <c r="AN12" s="72">
        <v>5759603049</v>
      </c>
      <c r="AO12" s="72">
        <v>6137569301</v>
      </c>
      <c r="AP12" s="72">
        <v>7419983951</v>
      </c>
      <c r="AQ12" s="103">
        <v>5855433188</v>
      </c>
      <c r="AR12" s="103">
        <v>6535520120</v>
      </c>
      <c r="AS12" s="103">
        <v>7382983844</v>
      </c>
      <c r="AT12" s="103">
        <v>8197701890</v>
      </c>
      <c r="AU12" s="103">
        <v>6693891491</v>
      </c>
      <c r="AV12" s="103">
        <v>7893805843</v>
      </c>
      <c r="AW12" s="103">
        <v>8447474804</v>
      </c>
      <c r="AX12" s="103">
        <v>9480694034</v>
      </c>
      <c r="AY12" s="103">
        <v>7377380693</v>
      </c>
      <c r="AZ12" s="103">
        <v>7137807662</v>
      </c>
      <c r="BA12" s="103">
        <v>8181385152</v>
      </c>
      <c r="BB12" s="103">
        <v>9523911361</v>
      </c>
      <c r="BC12" s="103">
        <v>8129449415</v>
      </c>
      <c r="BD12" s="103">
        <v>9407831954</v>
      </c>
      <c r="BE12" s="103">
        <v>9844796600</v>
      </c>
      <c r="BF12" s="103">
        <v>11885934994</v>
      </c>
      <c r="BG12" s="103">
        <v>10517705216</v>
      </c>
      <c r="BH12" s="103">
        <v>12106842588</v>
      </c>
      <c r="BI12" s="103">
        <v>13602277124</v>
      </c>
      <c r="BJ12" s="103">
        <v>14970735397</v>
      </c>
    </row>
    <row r="13" spans="1:62" ht="11.25">
      <c r="A13" s="14" t="s">
        <v>658</v>
      </c>
      <c r="B13" s="50" t="s">
        <v>242</v>
      </c>
      <c r="C13" s="90">
        <v>1665690970</v>
      </c>
      <c r="D13" s="90">
        <v>2283084903</v>
      </c>
      <c r="E13" s="90">
        <v>2084063841</v>
      </c>
      <c r="F13" s="90">
        <v>1181968735</v>
      </c>
      <c r="G13" s="90">
        <v>1187373342</v>
      </c>
      <c r="H13" s="90">
        <v>1447137121</v>
      </c>
      <c r="I13" s="90">
        <v>1836955387</v>
      </c>
      <c r="J13" s="90">
        <v>1981449883</v>
      </c>
      <c r="K13" s="90">
        <v>1805084301</v>
      </c>
      <c r="L13" s="90">
        <v>2110195669</v>
      </c>
      <c r="M13" s="90">
        <v>2003882610</v>
      </c>
      <c r="N13" s="90">
        <v>2325562293</v>
      </c>
      <c r="O13" s="90">
        <v>2481980996</v>
      </c>
      <c r="P13" s="90">
        <v>2923954670</v>
      </c>
      <c r="Q13" s="90">
        <v>2861150913</v>
      </c>
      <c r="R13" s="90">
        <v>2795953741</v>
      </c>
      <c r="S13" s="90">
        <v>2695359708</v>
      </c>
      <c r="T13" s="90">
        <v>2857783535</v>
      </c>
      <c r="U13" s="90">
        <v>2828225321</v>
      </c>
      <c r="V13" s="90">
        <v>2888211316</v>
      </c>
      <c r="W13" s="90">
        <v>2744980360</v>
      </c>
      <c r="X13" s="90">
        <v>2628252275</v>
      </c>
      <c r="Y13" s="90">
        <v>2700274100</v>
      </c>
      <c r="Z13" s="90">
        <v>2867079876</v>
      </c>
      <c r="AA13" s="90">
        <v>2655293180</v>
      </c>
      <c r="AB13" s="90">
        <v>3055989321</v>
      </c>
      <c r="AC13" s="90">
        <v>3030430371</v>
      </c>
      <c r="AD13" s="90">
        <v>2591195363</v>
      </c>
      <c r="AE13" s="90">
        <v>1832087925</v>
      </c>
      <c r="AF13" s="90">
        <v>2108657966</v>
      </c>
      <c r="AG13" s="90">
        <v>2324111940</v>
      </c>
      <c r="AH13" s="90">
        <v>3570710500</v>
      </c>
      <c r="AI13" s="90">
        <v>2405126418</v>
      </c>
      <c r="AJ13" s="90">
        <v>3065163048</v>
      </c>
      <c r="AK13" s="90">
        <v>2638473862</v>
      </c>
      <c r="AL13" s="90">
        <v>3396967718</v>
      </c>
      <c r="AM13" s="90">
        <v>2964755406</v>
      </c>
      <c r="AN13" s="90">
        <v>3213311130</v>
      </c>
      <c r="AO13" s="90">
        <v>3806399097</v>
      </c>
      <c r="AP13" s="90">
        <v>4108347411</v>
      </c>
      <c r="AQ13" s="90">
        <v>3673413210</v>
      </c>
      <c r="AR13" s="90">
        <v>4242400405</v>
      </c>
      <c r="AS13" s="90">
        <v>4674629918</v>
      </c>
      <c r="AT13" s="90">
        <v>4234494999</v>
      </c>
      <c r="AU13" s="90">
        <v>4207886230</v>
      </c>
      <c r="AV13" s="90">
        <v>4641249059</v>
      </c>
      <c r="AW13" s="90">
        <v>4499442324</v>
      </c>
      <c r="AX13" s="90">
        <v>4593130956</v>
      </c>
      <c r="AY13" s="90">
        <v>3682563547</v>
      </c>
      <c r="AZ13" s="90">
        <v>2964746998</v>
      </c>
      <c r="BA13" s="90">
        <v>3900453115</v>
      </c>
      <c r="BB13" s="90">
        <v>4128235039</v>
      </c>
      <c r="BC13" s="90">
        <f aca="true" t="shared" si="0" ref="BC13:BI13">IF(OR(ISNUMBER(BC11),ISNUMBER(BC12)),SUM(BC11)-SUM(BC12),"")</f>
        <v>4413583613</v>
      </c>
      <c r="BD13" s="90">
        <f t="shared" si="0"/>
        <v>5465984066</v>
      </c>
      <c r="BE13" s="90">
        <f>IF(OR(ISNUMBER(BE11),ISNUMBER(BE12)),SUM(BE11)-SUM(BE12),"")</f>
        <v>5290475925</v>
      </c>
      <c r="BF13" s="90">
        <f t="shared" si="0"/>
        <v>6162481805</v>
      </c>
      <c r="BG13" s="90">
        <f t="shared" si="0"/>
        <v>6553784650</v>
      </c>
      <c r="BH13" s="90">
        <f t="shared" si="0"/>
        <v>7051906422</v>
      </c>
      <c r="BI13" s="90">
        <f t="shared" si="0"/>
        <v>6914732149</v>
      </c>
      <c r="BJ13" s="90">
        <f>IF(OR(ISNUMBER(BJ11),ISNUMBER(BJ12)),SUM(BJ11)-SUM(BJ12),"")</f>
        <v>6398359296</v>
      </c>
    </row>
    <row r="14" spans="1:62" ht="11.25">
      <c r="A14" s="14" t="s">
        <v>659</v>
      </c>
      <c r="B14" s="50" t="s">
        <v>243</v>
      </c>
      <c r="C14" s="72">
        <v>26485844</v>
      </c>
      <c r="D14" s="72">
        <v>26184149</v>
      </c>
      <c r="E14" s="72">
        <v>50132517</v>
      </c>
      <c r="F14" s="72">
        <v>118430437</v>
      </c>
      <c r="G14" s="72">
        <v>65905203</v>
      </c>
      <c r="H14" s="72">
        <v>84797065</v>
      </c>
      <c r="I14" s="72">
        <v>57610388</v>
      </c>
      <c r="J14" s="72">
        <v>74298193</v>
      </c>
      <c r="K14" s="72">
        <v>55805550</v>
      </c>
      <c r="L14" s="72">
        <v>114896164</v>
      </c>
      <c r="M14" s="72">
        <v>76661998</v>
      </c>
      <c r="N14" s="72">
        <v>94366223</v>
      </c>
      <c r="O14" s="72">
        <v>49894203</v>
      </c>
      <c r="P14" s="72">
        <v>91714123</v>
      </c>
      <c r="Q14" s="72">
        <v>97465643</v>
      </c>
      <c r="R14" s="72">
        <v>78754030</v>
      </c>
      <c r="S14" s="72">
        <v>69361164</v>
      </c>
      <c r="T14" s="72">
        <v>132106512</v>
      </c>
      <c r="U14" s="72">
        <v>126627628</v>
      </c>
      <c r="V14" s="72">
        <v>73882014</v>
      </c>
      <c r="W14" s="72">
        <v>74983796</v>
      </c>
      <c r="X14" s="72">
        <v>104584913</v>
      </c>
      <c r="Y14" s="72">
        <v>75388443</v>
      </c>
      <c r="Z14" s="72">
        <v>94597140</v>
      </c>
      <c r="AA14" s="72">
        <v>149114882</v>
      </c>
      <c r="AB14" s="72">
        <v>464926216</v>
      </c>
      <c r="AC14" s="72">
        <v>202107038</v>
      </c>
      <c r="AD14" s="72">
        <v>208877648</v>
      </c>
      <c r="AE14" s="72">
        <v>149144886</v>
      </c>
      <c r="AF14" s="72">
        <v>508646797</v>
      </c>
      <c r="AG14" s="72">
        <v>689838625</v>
      </c>
      <c r="AH14" s="72">
        <v>552905196</v>
      </c>
      <c r="AI14" s="72">
        <v>370726151</v>
      </c>
      <c r="AJ14" s="72">
        <v>602747593</v>
      </c>
      <c r="AK14" s="72">
        <v>531541948</v>
      </c>
      <c r="AL14" s="72">
        <v>333014626</v>
      </c>
      <c r="AM14" s="72">
        <v>361517168</v>
      </c>
      <c r="AN14" s="72">
        <v>557501112</v>
      </c>
      <c r="AO14" s="72">
        <v>584941555</v>
      </c>
      <c r="AP14" s="72">
        <v>535225685</v>
      </c>
      <c r="AQ14" s="103">
        <v>485442055</v>
      </c>
      <c r="AR14" s="103">
        <v>776466454</v>
      </c>
      <c r="AS14" s="103">
        <v>390397015</v>
      </c>
      <c r="AT14" s="103">
        <v>1147411582</v>
      </c>
      <c r="AU14" s="103">
        <v>382006756</v>
      </c>
      <c r="AV14" s="103">
        <v>468653665</v>
      </c>
      <c r="AW14" s="103">
        <v>315682579</v>
      </c>
      <c r="AX14" s="103">
        <v>546364889</v>
      </c>
      <c r="AY14" s="103">
        <v>453438727</v>
      </c>
      <c r="AZ14" s="103">
        <v>598339061</v>
      </c>
      <c r="BA14" s="103">
        <v>462895220</v>
      </c>
      <c r="BB14" s="103">
        <v>567817866</v>
      </c>
      <c r="BC14" s="103">
        <v>475554736</v>
      </c>
      <c r="BD14" s="103">
        <v>573202295</v>
      </c>
      <c r="BE14" s="103">
        <v>350689703</v>
      </c>
      <c r="BF14" s="103">
        <v>513142303</v>
      </c>
      <c r="BG14" s="103">
        <v>640307641</v>
      </c>
      <c r="BH14" s="103">
        <v>1000636849</v>
      </c>
      <c r="BI14" s="103">
        <v>546399304</v>
      </c>
      <c r="BJ14" s="103">
        <v>836411590</v>
      </c>
    </row>
    <row r="15" spans="1:62" ht="11.25">
      <c r="A15" s="14" t="s">
        <v>660</v>
      </c>
      <c r="B15" s="50" t="s">
        <v>244</v>
      </c>
      <c r="C15" s="78">
        <v>76503883</v>
      </c>
      <c r="D15" s="78">
        <v>80718054</v>
      </c>
      <c r="E15" s="78">
        <v>89343286</v>
      </c>
      <c r="F15" s="78">
        <v>103827837</v>
      </c>
      <c r="G15" s="78">
        <v>139250312</v>
      </c>
      <c r="H15" s="78">
        <v>136988484</v>
      </c>
      <c r="I15" s="78">
        <v>130501916</v>
      </c>
      <c r="J15" s="78">
        <v>141995675</v>
      </c>
      <c r="K15" s="78">
        <v>125024732</v>
      </c>
      <c r="L15" s="78">
        <v>130231960</v>
      </c>
      <c r="M15" s="78">
        <v>135949895</v>
      </c>
      <c r="N15" s="78">
        <v>167811559</v>
      </c>
      <c r="O15" s="78">
        <v>118610175</v>
      </c>
      <c r="P15" s="78">
        <v>147773941</v>
      </c>
      <c r="Q15" s="78">
        <v>127865229</v>
      </c>
      <c r="R15" s="78">
        <v>156126260</v>
      </c>
      <c r="S15" s="78">
        <v>139656839</v>
      </c>
      <c r="T15" s="78">
        <v>132562587</v>
      </c>
      <c r="U15" s="78">
        <v>145633171</v>
      </c>
      <c r="V15" s="78">
        <v>154752544</v>
      </c>
      <c r="W15" s="78">
        <v>128495170</v>
      </c>
      <c r="X15" s="78">
        <v>150483798</v>
      </c>
      <c r="Y15" s="78">
        <v>169430203</v>
      </c>
      <c r="Z15" s="78">
        <v>178364772</v>
      </c>
      <c r="AA15" s="78">
        <v>289990043</v>
      </c>
      <c r="AB15" s="78">
        <v>308997037</v>
      </c>
      <c r="AC15" s="78">
        <v>207064823</v>
      </c>
      <c r="AD15" s="78">
        <v>271891251</v>
      </c>
      <c r="AE15" s="78">
        <v>228161038</v>
      </c>
      <c r="AF15" s="78">
        <v>324318974</v>
      </c>
      <c r="AG15" s="78">
        <v>937697188</v>
      </c>
      <c r="AH15" s="78">
        <v>1014309811</v>
      </c>
      <c r="AI15" s="78">
        <v>475457365</v>
      </c>
      <c r="AJ15" s="78">
        <v>540584487</v>
      </c>
      <c r="AK15" s="78">
        <v>710774566</v>
      </c>
      <c r="AL15" s="78">
        <v>590310012</v>
      </c>
      <c r="AM15" s="78">
        <v>542531407</v>
      </c>
      <c r="AN15" s="78">
        <v>584613113</v>
      </c>
      <c r="AO15" s="78">
        <v>710872888</v>
      </c>
      <c r="AP15" s="78">
        <v>736159636</v>
      </c>
      <c r="AQ15" s="78">
        <v>493077823</v>
      </c>
      <c r="AR15" s="78">
        <v>739724996</v>
      </c>
      <c r="AS15" s="78">
        <v>633738382</v>
      </c>
      <c r="AT15" s="78">
        <v>783728274</v>
      </c>
      <c r="AU15" s="78">
        <v>554197903</v>
      </c>
      <c r="AV15" s="78">
        <v>588837242</v>
      </c>
      <c r="AW15" s="78">
        <v>596404216</v>
      </c>
      <c r="AX15" s="78">
        <v>588641800</v>
      </c>
      <c r="AY15" s="78">
        <v>986849403</v>
      </c>
      <c r="AZ15" s="78">
        <v>646291220</v>
      </c>
      <c r="BA15" s="78">
        <v>812017560</v>
      </c>
      <c r="BB15" s="78">
        <v>674220622</v>
      </c>
      <c r="BC15" s="78">
        <v>538129554</v>
      </c>
      <c r="BD15" s="78">
        <v>553691673</v>
      </c>
      <c r="BE15" s="78">
        <v>571231511</v>
      </c>
      <c r="BF15" s="78">
        <v>627903662</v>
      </c>
      <c r="BG15" s="78">
        <v>816351254</v>
      </c>
      <c r="BH15" s="78">
        <v>769233767</v>
      </c>
      <c r="BI15" s="78">
        <v>872951607</v>
      </c>
      <c r="BJ15" s="78">
        <v>1329753989</v>
      </c>
    </row>
    <row r="16" spans="1:62" ht="11.25">
      <c r="A16" s="14" t="s">
        <v>661</v>
      </c>
      <c r="B16" s="50" t="s">
        <v>245</v>
      </c>
      <c r="C16" s="72">
        <v>-568592638</v>
      </c>
      <c r="D16" s="72">
        <v>-383857954</v>
      </c>
      <c r="E16" s="72">
        <v>-395007009</v>
      </c>
      <c r="F16" s="72">
        <v>-459711749</v>
      </c>
      <c r="G16" s="72">
        <v>-443816156</v>
      </c>
      <c r="H16" s="72">
        <v>-783846545</v>
      </c>
      <c r="I16" s="72">
        <v>-797170433</v>
      </c>
      <c r="J16" s="72">
        <v>-917154508</v>
      </c>
      <c r="K16" s="72">
        <v>-675853892</v>
      </c>
      <c r="L16" s="72">
        <v>-763072364</v>
      </c>
      <c r="M16" s="72">
        <v>-760435112</v>
      </c>
      <c r="N16" s="72">
        <v>-892716405</v>
      </c>
      <c r="O16" s="72">
        <v>-871291927</v>
      </c>
      <c r="P16" s="72">
        <v>-1250095403</v>
      </c>
      <c r="Q16" s="72">
        <v>-1011954589</v>
      </c>
      <c r="R16" s="72">
        <v>-1208963310</v>
      </c>
      <c r="S16" s="72">
        <v>-785390311</v>
      </c>
      <c r="T16" s="72">
        <v>-939112461</v>
      </c>
      <c r="U16" s="72">
        <v>-1152010402</v>
      </c>
      <c r="V16" s="72">
        <v>-1243931188</v>
      </c>
      <c r="W16" s="72">
        <v>-1024649483</v>
      </c>
      <c r="X16" s="72">
        <v>-1276023123</v>
      </c>
      <c r="Y16" s="72">
        <v>-1272212065</v>
      </c>
      <c r="Z16" s="72">
        <v>-1385311616</v>
      </c>
      <c r="AA16" s="72">
        <v>-1488485606</v>
      </c>
      <c r="AB16" s="72">
        <v>-1343222405</v>
      </c>
      <c r="AC16" s="72">
        <v>-1195337116</v>
      </c>
      <c r="AD16" s="72">
        <v>-1334109733</v>
      </c>
      <c r="AE16" s="72">
        <v>-1167558571</v>
      </c>
      <c r="AF16" s="72">
        <v>-1147376779</v>
      </c>
      <c r="AG16" s="72">
        <v>-4050209936</v>
      </c>
      <c r="AH16" s="72">
        <v>-3856825724</v>
      </c>
      <c r="AI16" s="72">
        <v>-1205259365</v>
      </c>
      <c r="AJ16" s="72">
        <v>-1056472740</v>
      </c>
      <c r="AK16" s="72">
        <v>-951365827</v>
      </c>
      <c r="AL16" s="72">
        <v>-1382276347</v>
      </c>
      <c r="AM16" s="72">
        <v>-722851753</v>
      </c>
      <c r="AN16" s="72">
        <v>-1501250136</v>
      </c>
      <c r="AO16" s="72">
        <v>-1616685401</v>
      </c>
      <c r="AP16" s="72">
        <v>-791300298</v>
      </c>
      <c r="AQ16" s="103">
        <v>-776522561</v>
      </c>
      <c r="AR16" s="103">
        <v>-1759103748</v>
      </c>
      <c r="AS16" s="103">
        <v>-1803305836</v>
      </c>
      <c r="AT16" s="103">
        <v>-2399490174</v>
      </c>
      <c r="AU16" s="103">
        <v>-1230094565</v>
      </c>
      <c r="AV16" s="103">
        <v>-1219815783</v>
      </c>
      <c r="AW16" s="103">
        <v>-1505549050</v>
      </c>
      <c r="AX16" s="103">
        <v>-1658763692</v>
      </c>
      <c r="AY16" s="103">
        <v>-2548255541</v>
      </c>
      <c r="AZ16" s="103">
        <v>-238968031</v>
      </c>
      <c r="BA16" s="103">
        <v>-1763297466</v>
      </c>
      <c r="BB16" s="103">
        <v>-1585129725</v>
      </c>
      <c r="BC16" s="103">
        <v>-1226343335</v>
      </c>
      <c r="BD16" s="103">
        <v>-1311472018</v>
      </c>
      <c r="BE16" s="103">
        <v>-1065933642</v>
      </c>
      <c r="BF16" s="103">
        <v>-1884569714</v>
      </c>
      <c r="BG16" s="103">
        <v>-2089620270</v>
      </c>
      <c r="BH16" s="103">
        <v>-2281127873</v>
      </c>
      <c r="BI16" s="103">
        <v>-1566173927</v>
      </c>
      <c r="BJ16" s="103">
        <v>-1572724555</v>
      </c>
    </row>
    <row r="17" spans="1:62" ht="21">
      <c r="A17" s="14" t="s">
        <v>662</v>
      </c>
      <c r="B17" s="50" t="s">
        <v>246</v>
      </c>
      <c r="C17" s="90">
        <v>1047080293</v>
      </c>
      <c r="D17" s="90">
        <v>1844693044</v>
      </c>
      <c r="E17" s="90">
        <v>1649846063</v>
      </c>
      <c r="F17" s="90">
        <v>736859586</v>
      </c>
      <c r="G17" s="90">
        <v>670212077</v>
      </c>
      <c r="H17" s="90">
        <v>611099157</v>
      </c>
      <c r="I17" s="90">
        <v>966893426</v>
      </c>
      <c r="J17" s="90">
        <v>996597893</v>
      </c>
      <c r="K17" s="90">
        <v>1060011227</v>
      </c>
      <c r="L17" s="90">
        <v>1331787509</v>
      </c>
      <c r="M17" s="90">
        <v>1184159601</v>
      </c>
      <c r="N17" s="90">
        <v>1359400552</v>
      </c>
      <c r="O17" s="90">
        <v>1541973097</v>
      </c>
      <c r="P17" s="90">
        <v>1617799449</v>
      </c>
      <c r="Q17" s="90">
        <v>1818796738</v>
      </c>
      <c r="R17" s="90">
        <v>1509618201</v>
      </c>
      <c r="S17" s="90">
        <v>1839673722</v>
      </c>
      <c r="T17" s="90">
        <v>1918214999</v>
      </c>
      <c r="U17" s="90">
        <v>1657209376</v>
      </c>
      <c r="V17" s="90">
        <v>1563409598</v>
      </c>
      <c r="W17" s="90">
        <v>1666819503</v>
      </c>
      <c r="X17" s="90">
        <v>1306330267</v>
      </c>
      <c r="Y17" s="90">
        <v>1334020275</v>
      </c>
      <c r="Z17" s="90">
        <v>1398000628</v>
      </c>
      <c r="AA17" s="90">
        <v>1025932413</v>
      </c>
      <c r="AB17" s="90">
        <v>1868696095</v>
      </c>
      <c r="AC17" s="90">
        <v>1830135470</v>
      </c>
      <c r="AD17" s="90">
        <v>1194072027</v>
      </c>
      <c r="AE17" s="90">
        <v>585513202</v>
      </c>
      <c r="AF17" s="90">
        <v>1145609010</v>
      </c>
      <c r="AG17" s="90">
        <v>-1973956559</v>
      </c>
      <c r="AH17" s="90">
        <v>-747519839</v>
      </c>
      <c r="AI17" s="90">
        <v>1095135839</v>
      </c>
      <c r="AJ17" s="90">
        <v>2070853414</v>
      </c>
      <c r="AK17" s="90">
        <v>1507875417</v>
      </c>
      <c r="AL17" s="90">
        <v>1757395985</v>
      </c>
      <c r="AM17" s="90">
        <v>2060889414</v>
      </c>
      <c r="AN17" s="90">
        <v>1684948993</v>
      </c>
      <c r="AO17" s="90">
        <v>2063782363</v>
      </c>
      <c r="AP17" s="90">
        <v>3116113162</v>
      </c>
      <c r="AQ17" s="90">
        <v>2889254881</v>
      </c>
      <c r="AR17" s="90">
        <v>2520038115</v>
      </c>
      <c r="AS17" s="90">
        <v>2627982715</v>
      </c>
      <c r="AT17" s="90">
        <v>2198688133</v>
      </c>
      <c r="AU17" s="90">
        <v>2805600518</v>
      </c>
      <c r="AV17" s="90">
        <v>3301249699</v>
      </c>
      <c r="AW17" s="90">
        <v>2713171637</v>
      </c>
      <c r="AX17" s="90">
        <v>2892090353</v>
      </c>
      <c r="AY17" s="90">
        <v>600897330</v>
      </c>
      <c r="AZ17" s="90">
        <v>2677826808</v>
      </c>
      <c r="BA17" s="90">
        <v>1788033309</v>
      </c>
      <c r="BB17" s="90">
        <v>2436702558</v>
      </c>
      <c r="BC17" s="90">
        <f aca="true" t="shared" si="1" ref="BC17:BJ17">IF(OR(ISNUMBER(BC13),ISNUMBER(BC14),ISNUMBER(BC15),ISNUMBER(BC16)),SUM(BC13:BC14,BC16)-BC15,"")</f>
        <v>3124665460</v>
      </c>
      <c r="BD17" s="90">
        <f t="shared" si="1"/>
        <v>4174022670</v>
      </c>
      <c r="BE17" s="90">
        <f t="shared" si="1"/>
        <v>4004000475</v>
      </c>
      <c r="BF17" s="90">
        <f t="shared" si="1"/>
        <v>4163150732</v>
      </c>
      <c r="BG17" s="90">
        <f t="shared" si="1"/>
        <v>4288120767</v>
      </c>
      <c r="BH17" s="90">
        <f t="shared" si="1"/>
        <v>5002181631</v>
      </c>
      <c r="BI17" s="90">
        <f t="shared" si="1"/>
        <v>5022005919</v>
      </c>
      <c r="BJ17" s="90">
        <f t="shared" si="1"/>
        <v>4332292342</v>
      </c>
    </row>
    <row r="18" spans="1:62" ht="11.25">
      <c r="A18" s="14" t="s">
        <v>663</v>
      </c>
      <c r="B18" s="50" t="s">
        <v>247</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103"/>
      <c r="AR18" s="103"/>
      <c r="AS18" s="103"/>
      <c r="AT18" s="103"/>
      <c r="AU18" s="103"/>
      <c r="AV18" s="103"/>
      <c r="AW18" s="103"/>
      <c r="AX18" s="103"/>
      <c r="AY18" s="103"/>
      <c r="AZ18" s="103"/>
      <c r="BA18" s="103"/>
      <c r="BB18" s="103"/>
      <c r="BC18" s="103"/>
      <c r="BD18" s="103"/>
      <c r="BE18" s="103"/>
      <c r="BF18" s="103"/>
      <c r="BG18" s="103"/>
      <c r="BH18" s="103"/>
      <c r="BI18" s="103"/>
      <c r="BJ18" s="103"/>
    </row>
    <row r="19" spans="1:62" ht="11.25">
      <c r="A19" s="14" t="s">
        <v>664</v>
      </c>
      <c r="B19" s="50" t="s">
        <v>248</v>
      </c>
      <c r="C19" s="78">
        <v>371210554</v>
      </c>
      <c r="D19" s="78">
        <v>528585920</v>
      </c>
      <c r="E19" s="78">
        <v>466235763</v>
      </c>
      <c r="F19" s="78">
        <v>392962263</v>
      </c>
      <c r="G19" s="78">
        <v>220689726</v>
      </c>
      <c r="H19" s="78">
        <v>150011452</v>
      </c>
      <c r="I19" s="78">
        <v>245549868</v>
      </c>
      <c r="J19" s="78">
        <v>357929956</v>
      </c>
      <c r="K19" s="78">
        <v>293324665</v>
      </c>
      <c r="L19" s="78">
        <v>342878487</v>
      </c>
      <c r="M19" s="78">
        <v>212525356</v>
      </c>
      <c r="N19" s="78">
        <v>448153871</v>
      </c>
      <c r="O19" s="78">
        <v>393002654</v>
      </c>
      <c r="P19" s="78">
        <v>435206981</v>
      </c>
      <c r="Q19" s="78">
        <v>431136557</v>
      </c>
      <c r="R19" s="78">
        <v>494445912</v>
      </c>
      <c r="S19" s="78">
        <v>439984038</v>
      </c>
      <c r="T19" s="78">
        <v>578431396</v>
      </c>
      <c r="U19" s="78">
        <v>472880105</v>
      </c>
      <c r="V19" s="78">
        <v>516657584</v>
      </c>
      <c r="W19" s="78">
        <v>445640475</v>
      </c>
      <c r="X19" s="78">
        <v>353147113</v>
      </c>
      <c r="Y19" s="78">
        <v>331418540</v>
      </c>
      <c r="Z19" s="78">
        <v>387803302</v>
      </c>
      <c r="AA19" s="78">
        <v>409921789</v>
      </c>
      <c r="AB19" s="78">
        <v>398938259</v>
      </c>
      <c r="AC19" s="78">
        <v>389013488</v>
      </c>
      <c r="AD19" s="78">
        <v>372928167</v>
      </c>
      <c r="AE19" s="78">
        <v>239197364</v>
      </c>
      <c r="AF19" s="78">
        <v>261078637</v>
      </c>
      <c r="AG19" s="78">
        <v>403880888</v>
      </c>
      <c r="AH19" s="78">
        <v>462946623</v>
      </c>
      <c r="AI19" s="78">
        <v>254294328</v>
      </c>
      <c r="AJ19" s="78">
        <v>340113409</v>
      </c>
      <c r="AK19" s="78">
        <v>189854629</v>
      </c>
      <c r="AL19" s="78">
        <v>403032651</v>
      </c>
      <c r="AM19" s="78">
        <v>374164024</v>
      </c>
      <c r="AN19" s="78">
        <v>363414630</v>
      </c>
      <c r="AO19" s="78">
        <v>367774975</v>
      </c>
      <c r="AP19" s="78">
        <v>582603989</v>
      </c>
      <c r="AQ19" s="78">
        <v>449310915</v>
      </c>
      <c r="AR19" s="78">
        <v>562755577</v>
      </c>
      <c r="AS19" s="78">
        <v>603628705</v>
      </c>
      <c r="AT19" s="78">
        <v>696844977</v>
      </c>
      <c r="AU19" s="78">
        <v>510726243</v>
      </c>
      <c r="AV19" s="78">
        <v>568758214</v>
      </c>
      <c r="AW19" s="78">
        <v>502656463</v>
      </c>
      <c r="AX19" s="78">
        <v>658981212</v>
      </c>
      <c r="AY19" s="78">
        <v>421606464</v>
      </c>
      <c r="AZ19" s="78">
        <v>230602472</v>
      </c>
      <c r="BA19" s="78">
        <v>325729674</v>
      </c>
      <c r="BB19" s="78">
        <v>581195955</v>
      </c>
      <c r="BC19" s="78">
        <v>520771753</v>
      </c>
      <c r="BD19" s="78">
        <v>628755933</v>
      </c>
      <c r="BE19" s="78">
        <v>588398328</v>
      </c>
      <c r="BF19" s="78">
        <v>1018967837</v>
      </c>
      <c r="BG19" s="78">
        <v>1001739927</v>
      </c>
      <c r="BH19" s="78">
        <v>1027434935</v>
      </c>
      <c r="BI19" s="78">
        <v>904129931</v>
      </c>
      <c r="BJ19" s="78">
        <v>1076146548</v>
      </c>
    </row>
    <row r="20" spans="1:62" ht="21">
      <c r="A20" s="14" t="s">
        <v>665</v>
      </c>
      <c r="B20" s="50" t="s">
        <v>249</v>
      </c>
      <c r="C20" s="75">
        <v>675869739</v>
      </c>
      <c r="D20" s="75">
        <v>1316107124</v>
      </c>
      <c r="E20" s="75">
        <v>1183610300</v>
      </c>
      <c r="F20" s="75">
        <v>343897323</v>
      </c>
      <c r="G20" s="75">
        <v>449522351</v>
      </c>
      <c r="H20" s="75">
        <v>461087705</v>
      </c>
      <c r="I20" s="75">
        <v>721343558</v>
      </c>
      <c r="J20" s="75">
        <v>638667937</v>
      </c>
      <c r="K20" s="75">
        <v>766686562</v>
      </c>
      <c r="L20" s="75">
        <v>988909022</v>
      </c>
      <c r="M20" s="75">
        <v>971634245</v>
      </c>
      <c r="N20" s="75">
        <v>911246681</v>
      </c>
      <c r="O20" s="75">
        <v>1148970443</v>
      </c>
      <c r="P20" s="75">
        <v>1182592468</v>
      </c>
      <c r="Q20" s="75">
        <v>1387660181</v>
      </c>
      <c r="R20" s="75">
        <v>1015172289</v>
      </c>
      <c r="S20" s="75">
        <v>1399689684</v>
      </c>
      <c r="T20" s="75">
        <v>1339783603</v>
      </c>
      <c r="U20" s="75">
        <v>1184329271</v>
      </c>
      <c r="V20" s="75">
        <v>1046752014</v>
      </c>
      <c r="W20" s="75">
        <v>1221179028</v>
      </c>
      <c r="X20" s="75">
        <v>953183154</v>
      </c>
      <c r="Y20" s="75">
        <v>1002601735</v>
      </c>
      <c r="Z20" s="75">
        <v>1010197326</v>
      </c>
      <c r="AA20" s="75">
        <v>616010624</v>
      </c>
      <c r="AB20" s="75">
        <v>1469757836</v>
      </c>
      <c r="AC20" s="75">
        <v>1441121982</v>
      </c>
      <c r="AD20" s="75">
        <v>821143860</v>
      </c>
      <c r="AE20" s="75">
        <v>346315838</v>
      </c>
      <c r="AF20" s="75">
        <v>884530373</v>
      </c>
      <c r="AG20" s="75">
        <v>-2377837447</v>
      </c>
      <c r="AH20" s="75">
        <v>-1210466462</v>
      </c>
      <c r="AI20" s="75">
        <v>840841511</v>
      </c>
      <c r="AJ20" s="75">
        <v>1730740005</v>
      </c>
      <c r="AK20" s="75">
        <v>1318020788</v>
      </c>
      <c r="AL20" s="75">
        <v>1354363334</v>
      </c>
      <c r="AM20" s="75">
        <v>1686725390</v>
      </c>
      <c r="AN20" s="75">
        <v>1321534363</v>
      </c>
      <c r="AO20" s="75">
        <v>1696007388</v>
      </c>
      <c r="AP20" s="75">
        <v>2533509173</v>
      </c>
      <c r="AQ20" s="104">
        <v>2439943966</v>
      </c>
      <c r="AR20" s="104">
        <v>1957282538</v>
      </c>
      <c r="AS20" s="104">
        <v>2024354010</v>
      </c>
      <c r="AT20" s="104">
        <v>1501843156</v>
      </c>
      <c r="AU20" s="104">
        <v>2294874275</v>
      </c>
      <c r="AV20" s="104">
        <v>2732491485</v>
      </c>
      <c r="AW20" s="104">
        <v>2210515174</v>
      </c>
      <c r="AX20" s="104">
        <v>2233109141</v>
      </c>
      <c r="AY20" s="104">
        <v>179290866</v>
      </c>
      <c r="AZ20" s="104">
        <v>2447224336</v>
      </c>
      <c r="BA20" s="104">
        <v>1462303635</v>
      </c>
      <c r="BB20" s="104">
        <v>1855506603</v>
      </c>
      <c r="BC20" s="104">
        <f aca="true" t="shared" si="2" ref="BC20:BJ20">IF(OR(ISNUMBER(BC17),ISNUMBER(BC18),ISNUMBER(BC19)),SUM(BC17)-SUM(BC18:BC19),"")</f>
        <v>2603893707</v>
      </c>
      <c r="BD20" s="104">
        <f t="shared" si="2"/>
        <v>3545266737</v>
      </c>
      <c r="BE20" s="104">
        <f t="shared" si="2"/>
        <v>3415602147</v>
      </c>
      <c r="BF20" s="104">
        <f t="shared" si="2"/>
        <v>3144182895</v>
      </c>
      <c r="BG20" s="104">
        <f t="shared" si="2"/>
        <v>3286380840</v>
      </c>
      <c r="BH20" s="104">
        <f t="shared" si="2"/>
        <v>3974746696</v>
      </c>
      <c r="BI20" s="104">
        <f t="shared" si="2"/>
        <v>4117875988</v>
      </c>
      <c r="BJ20" s="104">
        <f t="shared" si="2"/>
        <v>3256145794</v>
      </c>
    </row>
    <row r="21" spans="1:62" ht="11.25">
      <c r="A21" s="14" t="s">
        <v>666</v>
      </c>
      <c r="B21" s="49" t="s">
        <v>250</v>
      </c>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row>
    <row r="22" spans="1:62" ht="11.25">
      <c r="A22" s="14" t="s">
        <v>667</v>
      </c>
      <c r="B22" s="49" t="s">
        <v>251</v>
      </c>
      <c r="C22" s="75">
        <v>675869739</v>
      </c>
      <c r="D22" s="75">
        <v>1316107124</v>
      </c>
      <c r="E22" s="75">
        <v>1183610300</v>
      </c>
      <c r="F22" s="75">
        <v>343897323</v>
      </c>
      <c r="G22" s="75">
        <v>449522351</v>
      </c>
      <c r="H22" s="75">
        <v>461087705</v>
      </c>
      <c r="I22" s="75">
        <v>721343558</v>
      </c>
      <c r="J22" s="75">
        <v>638667937</v>
      </c>
      <c r="K22" s="75">
        <v>766686562</v>
      </c>
      <c r="L22" s="75">
        <v>988909022</v>
      </c>
      <c r="M22" s="75">
        <v>971634245</v>
      </c>
      <c r="N22" s="75">
        <v>911246681</v>
      </c>
      <c r="O22" s="75">
        <v>1148970443</v>
      </c>
      <c r="P22" s="75">
        <v>1182592468</v>
      </c>
      <c r="Q22" s="75">
        <v>1387660181</v>
      </c>
      <c r="R22" s="75">
        <v>1015172289</v>
      </c>
      <c r="S22" s="75">
        <v>1399689684</v>
      </c>
      <c r="T22" s="75">
        <v>1339783603</v>
      </c>
      <c r="U22" s="75">
        <v>1184329271</v>
      </c>
      <c r="V22" s="75">
        <v>1046752014</v>
      </c>
      <c r="W22" s="75">
        <v>1221179028</v>
      </c>
      <c r="X22" s="75">
        <v>953183154</v>
      </c>
      <c r="Y22" s="75">
        <v>1002601735</v>
      </c>
      <c r="Z22" s="75">
        <v>1010197326</v>
      </c>
      <c r="AA22" s="75">
        <v>616010624</v>
      </c>
      <c r="AB22" s="75">
        <v>1469757836</v>
      </c>
      <c r="AC22" s="75">
        <v>1441121982</v>
      </c>
      <c r="AD22" s="75">
        <v>821143860</v>
      </c>
      <c r="AE22" s="75">
        <v>346315838</v>
      </c>
      <c r="AF22" s="75">
        <v>884530373</v>
      </c>
      <c r="AG22" s="75">
        <v>-2377837447</v>
      </c>
      <c r="AH22" s="75">
        <v>-1210466462</v>
      </c>
      <c r="AI22" s="75">
        <v>840841511</v>
      </c>
      <c r="AJ22" s="75">
        <v>1730740005</v>
      </c>
      <c r="AK22" s="75">
        <v>1318020788</v>
      </c>
      <c r="AL22" s="75">
        <v>1354363334</v>
      </c>
      <c r="AM22" s="75">
        <v>1686725390</v>
      </c>
      <c r="AN22" s="75">
        <v>1321534363</v>
      </c>
      <c r="AO22" s="75">
        <v>1696007388</v>
      </c>
      <c r="AP22" s="75">
        <v>2533509173</v>
      </c>
      <c r="AQ22" s="104">
        <v>2439943966</v>
      </c>
      <c r="AR22" s="104">
        <v>1957282538</v>
      </c>
      <c r="AS22" s="104">
        <v>2024354010</v>
      </c>
      <c r="AT22" s="104">
        <v>1501843156</v>
      </c>
      <c r="AU22" s="104">
        <v>2294874275</v>
      </c>
      <c r="AV22" s="104">
        <v>2732491485</v>
      </c>
      <c r="AW22" s="104">
        <v>2210515174</v>
      </c>
      <c r="AX22" s="104">
        <v>2233109141</v>
      </c>
      <c r="AY22" s="104">
        <v>179290866</v>
      </c>
      <c r="AZ22" s="104">
        <v>2447224336</v>
      </c>
      <c r="BA22" s="104">
        <v>1462303635</v>
      </c>
      <c r="BB22" s="104">
        <v>1855506603</v>
      </c>
      <c r="BC22" s="104">
        <f aca="true" t="shared" si="3" ref="BC22:BJ22">IF(OR(ISNUMBER(BC20),ISNUMBER(BC21)),SUM(BC20)-SUM(BC21),"")</f>
        <v>2603893707</v>
      </c>
      <c r="BD22" s="104">
        <f t="shared" si="3"/>
        <v>3545266737</v>
      </c>
      <c r="BE22" s="104">
        <f t="shared" si="3"/>
        <v>3415602147</v>
      </c>
      <c r="BF22" s="104">
        <f t="shared" si="3"/>
        <v>3144182895</v>
      </c>
      <c r="BG22" s="104">
        <f t="shared" si="3"/>
        <v>3286380840</v>
      </c>
      <c r="BH22" s="104">
        <f t="shared" si="3"/>
        <v>3974746696</v>
      </c>
      <c r="BI22" s="104">
        <f t="shared" si="3"/>
        <v>4117875988</v>
      </c>
      <c r="BJ22" s="104">
        <f t="shared" si="3"/>
        <v>3256145794</v>
      </c>
    </row>
    <row r="23" spans="1:29" ht="10.5">
      <c r="A23" s="51"/>
      <c r="B23" s="29"/>
      <c r="F23" s="30"/>
      <c r="G23" s="30"/>
      <c r="H23" s="30"/>
      <c r="I23" s="30"/>
      <c r="J23" s="30"/>
      <c r="K23" s="30"/>
      <c r="L23" s="30"/>
      <c r="M23" s="30"/>
      <c r="N23" s="30"/>
      <c r="O23" s="30"/>
      <c r="P23" s="30"/>
      <c r="Q23" s="30"/>
      <c r="R23" s="30"/>
      <c r="S23" s="30"/>
      <c r="T23" s="30"/>
      <c r="U23" s="30"/>
      <c r="V23" s="30"/>
      <c r="W23" s="30"/>
      <c r="X23" s="30"/>
      <c r="Y23" s="30"/>
      <c r="Z23" s="30"/>
      <c r="AA23" s="30"/>
      <c r="AB23" s="30"/>
      <c r="AC23" s="30"/>
    </row>
    <row r="24" spans="1:2" ht="10.5">
      <c r="A24" s="51"/>
      <c r="B24" s="9"/>
    </row>
    <row r="25" spans="1:2" ht="36" customHeight="1">
      <c r="A25" s="207" t="s">
        <v>668</v>
      </c>
      <c r="B25" s="207"/>
    </row>
    <row r="26" ht="10.5">
      <c r="A26" s="51"/>
    </row>
    <row r="29" spans="30:62" ht="10.5">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row>
    <row r="30" spans="30:62" ht="10.5">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row>
    <row r="31" spans="30:62" ht="10.5">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row>
    <row r="32" spans="30:62" ht="10.5">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row>
    <row r="33" spans="30:62" ht="10.5">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row>
    <row r="34" spans="30:62" ht="10.5">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row>
    <row r="35" spans="30:62" ht="10.5">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row>
    <row r="36" spans="30:62" ht="10.5">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row>
    <row r="37" spans="30:62" ht="10.5">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row>
    <row r="38" spans="30:62" ht="10.5">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row>
    <row r="39" spans="30:62" ht="10.5">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row>
    <row r="40" spans="30:62" ht="10.5">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row>
  </sheetData>
  <sheetProtection/>
  <mergeCells count="1">
    <mergeCell ref="A25:B2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K80"/>
  <sheetViews>
    <sheetView tabSelected="1" zoomScalePageLayoutView="0" workbookViewId="0" topLeftCell="A1">
      <pane xSplit="2" topLeftCell="AY1" activePane="topRight" state="frozen"/>
      <selection pane="topLeft" activeCell="B46" sqref="B46"/>
      <selection pane="topRight" activeCell="BC18" sqref="BC18:BJ18"/>
    </sheetView>
  </sheetViews>
  <sheetFormatPr defaultColWidth="9.140625" defaultRowHeight="15"/>
  <cols>
    <col min="1" max="1" width="16.7109375" style="53" bestFit="1" customWidth="1"/>
    <col min="2" max="2" width="43.421875" style="17" bestFit="1" customWidth="1"/>
    <col min="3" max="23" width="14.00390625" style="17" customWidth="1"/>
    <col min="24" max="29" width="14.57421875" style="17" customWidth="1"/>
    <col min="30" max="31" width="14.57421875" style="45" customWidth="1"/>
    <col min="32" max="32" width="14.00390625" style="45" customWidth="1"/>
    <col min="33" max="39" width="14.57421875" style="45" customWidth="1"/>
    <col min="40" max="41" width="14.00390625" style="45" customWidth="1"/>
    <col min="42" max="50" width="14.57421875" style="45" customWidth="1"/>
    <col min="51" max="53" width="14.8515625" style="45" customWidth="1"/>
    <col min="54" max="62" width="14.8515625" style="45" bestFit="1" customWidth="1"/>
    <col min="63" max="63" width="16.00390625" style="45" bestFit="1" customWidth="1"/>
    <col min="64" max="88" width="9.140625" style="45" customWidth="1"/>
    <col min="89" max="16384" width="9.140625" style="18" customWidth="1"/>
  </cols>
  <sheetData>
    <row r="1" spans="1:8" ht="15" customHeight="1">
      <c r="A1" s="16"/>
      <c r="B1" s="1" t="s">
        <v>0</v>
      </c>
      <c r="D1" s="9"/>
      <c r="E1" s="9"/>
      <c r="F1" s="9"/>
      <c r="G1" s="9"/>
      <c r="H1" s="9"/>
    </row>
    <row r="2" spans="1:8" ht="21" customHeight="1">
      <c r="A2" s="19"/>
      <c r="B2" s="20" t="s">
        <v>252</v>
      </c>
      <c r="D2" s="9"/>
      <c r="E2" s="9"/>
      <c r="F2" s="9"/>
      <c r="G2" s="9"/>
      <c r="H2" s="9"/>
    </row>
    <row r="3" spans="1:8" ht="10.5">
      <c r="A3" s="19"/>
      <c r="B3" s="21"/>
      <c r="D3" s="9"/>
      <c r="E3" s="9"/>
      <c r="F3" s="9"/>
      <c r="G3" s="9"/>
      <c r="H3" s="9"/>
    </row>
    <row r="4" spans="1:8" ht="10.5">
      <c r="A4" s="22"/>
      <c r="B4" s="23"/>
      <c r="D4" s="9"/>
      <c r="E4" s="9"/>
      <c r="F4" s="9"/>
      <c r="G4" s="9"/>
      <c r="H4" s="9"/>
    </row>
    <row r="5" spans="1:18" ht="10.5">
      <c r="A5" s="2" t="s">
        <v>2</v>
      </c>
      <c r="B5" s="3" t="s">
        <v>3</v>
      </c>
      <c r="D5" s="9"/>
      <c r="E5" s="9"/>
      <c r="F5" s="9"/>
      <c r="G5" s="9"/>
      <c r="H5" s="9"/>
      <c r="I5" s="24"/>
      <c r="J5" s="24"/>
      <c r="K5" s="24"/>
      <c r="L5" s="24"/>
      <c r="M5" s="24"/>
      <c r="N5" s="24"/>
      <c r="O5" s="24"/>
      <c r="P5" s="24"/>
      <c r="Q5" s="24"/>
      <c r="R5" s="24"/>
    </row>
    <row r="6" spans="1:29" ht="10.5">
      <c r="A6" s="4" t="s">
        <v>4</v>
      </c>
      <c r="B6" s="5" t="s">
        <v>599</v>
      </c>
      <c r="D6" s="9"/>
      <c r="E6" s="9"/>
      <c r="F6" s="9"/>
      <c r="G6" s="9"/>
      <c r="H6" s="9"/>
      <c r="I6" s="9"/>
      <c r="J6" s="9"/>
      <c r="K6" s="9"/>
      <c r="L6" s="9"/>
      <c r="M6" s="9"/>
      <c r="N6" s="9"/>
      <c r="O6" s="9"/>
      <c r="P6" s="9"/>
      <c r="Q6" s="9"/>
      <c r="R6" s="9"/>
      <c r="S6" s="9"/>
      <c r="T6" s="9"/>
      <c r="U6" s="9"/>
      <c r="V6" s="9"/>
      <c r="W6" s="9"/>
      <c r="X6" s="9"/>
      <c r="Y6" s="9"/>
      <c r="Z6" s="9"/>
      <c r="AA6" s="9"/>
      <c r="AB6" s="9"/>
      <c r="AC6" s="9"/>
    </row>
    <row r="7" spans="1:29" ht="10.5">
      <c r="A7" s="4" t="s">
        <v>5</v>
      </c>
      <c r="B7" s="5" t="s">
        <v>628</v>
      </c>
      <c r="D7" s="9"/>
      <c r="E7" s="9"/>
      <c r="F7" s="9"/>
      <c r="G7" s="9"/>
      <c r="H7" s="9"/>
      <c r="I7" s="9"/>
      <c r="J7" s="9"/>
      <c r="K7" s="9"/>
      <c r="L7" s="9"/>
      <c r="M7" s="9"/>
      <c r="N7" s="9"/>
      <c r="O7" s="9"/>
      <c r="P7" s="9"/>
      <c r="Q7" s="9"/>
      <c r="R7" s="9"/>
      <c r="S7" s="9"/>
      <c r="T7" s="9"/>
      <c r="U7" s="9"/>
      <c r="V7" s="9"/>
      <c r="W7" s="9"/>
      <c r="X7" s="9"/>
      <c r="Y7" s="9"/>
      <c r="Z7" s="9"/>
      <c r="AA7" s="9"/>
      <c r="AB7" s="9"/>
      <c r="AC7" s="9"/>
    </row>
    <row r="8" spans="1:29" ht="10.5">
      <c r="A8" s="4" t="s">
        <v>6</v>
      </c>
      <c r="B8" s="5" t="s">
        <v>627</v>
      </c>
      <c r="D8" s="9"/>
      <c r="E8" s="9"/>
      <c r="F8" s="9"/>
      <c r="G8" s="9"/>
      <c r="H8" s="9"/>
      <c r="I8" s="9"/>
      <c r="J8" s="9"/>
      <c r="K8" s="9"/>
      <c r="L8" s="9"/>
      <c r="M8" s="9"/>
      <c r="N8" s="9"/>
      <c r="O8" s="9"/>
      <c r="P8" s="9"/>
      <c r="Q8" s="9"/>
      <c r="R8" s="9"/>
      <c r="S8" s="9"/>
      <c r="T8" s="9"/>
      <c r="U8" s="9"/>
      <c r="V8" s="9"/>
      <c r="W8" s="9"/>
      <c r="X8" s="9"/>
      <c r="Y8" s="9"/>
      <c r="Z8" s="9"/>
      <c r="AA8" s="9"/>
      <c r="AB8" s="9"/>
      <c r="AC8" s="9"/>
    </row>
    <row r="9" spans="1:29" ht="10.5">
      <c r="A9" s="52"/>
      <c r="C9" s="9"/>
      <c r="D9" s="9"/>
      <c r="E9" s="9"/>
      <c r="F9" s="9"/>
      <c r="G9" s="9"/>
      <c r="H9" s="9"/>
      <c r="I9" s="9"/>
      <c r="J9" s="9"/>
      <c r="K9" s="9"/>
      <c r="L9" s="9"/>
      <c r="M9" s="9"/>
      <c r="N9" s="9"/>
      <c r="O9" s="9"/>
      <c r="P9" s="9"/>
      <c r="Q9" s="9"/>
      <c r="R9" s="9"/>
      <c r="S9" s="9"/>
      <c r="T9" s="9"/>
      <c r="U9" s="9"/>
      <c r="V9" s="9"/>
      <c r="W9" s="9"/>
      <c r="X9" s="9"/>
      <c r="Y9" s="9"/>
      <c r="Z9" s="9"/>
      <c r="AA9" s="9"/>
      <c r="AB9" s="9"/>
      <c r="AC9" s="9"/>
    </row>
    <row r="10" spans="1:62"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
        <v>636</v>
      </c>
      <c r="AV10" s="56" t="s">
        <v>637</v>
      </c>
      <c r="AW10" s="56" t="s">
        <v>638</v>
      </c>
      <c r="AX10" s="56" t="s">
        <v>639</v>
      </c>
      <c r="AY10" s="56" t="s">
        <v>640</v>
      </c>
      <c r="AZ10" s="56" t="s">
        <v>641</v>
      </c>
      <c r="BA10" s="56" t="s">
        <v>642</v>
      </c>
      <c r="BB10" s="56" t="s">
        <v>643</v>
      </c>
      <c r="BC10" s="56" t="s">
        <v>644</v>
      </c>
      <c r="BD10" s="56" t="s">
        <v>645</v>
      </c>
      <c r="BE10" s="56" t="s">
        <v>700</v>
      </c>
      <c r="BF10" s="56" t="s">
        <v>701</v>
      </c>
      <c r="BG10" s="56" t="s">
        <v>702</v>
      </c>
      <c r="BH10" s="56" t="s">
        <v>703</v>
      </c>
      <c r="BI10" s="56" t="s">
        <v>704</v>
      </c>
      <c r="BJ10" s="56" t="s">
        <v>705</v>
      </c>
    </row>
    <row r="11" spans="1:63" ht="11.25">
      <c r="A11" s="14" t="s">
        <v>669</v>
      </c>
      <c r="B11" s="50" t="s">
        <v>253</v>
      </c>
      <c r="C11" s="91">
        <v>20589929845</v>
      </c>
      <c r="D11" s="91">
        <v>22480266010</v>
      </c>
      <c r="E11" s="91">
        <v>23821491554</v>
      </c>
      <c r="F11" s="91">
        <v>24106614235</v>
      </c>
      <c r="G11" s="91">
        <v>26939086286</v>
      </c>
      <c r="H11" s="91">
        <v>28418869274</v>
      </c>
      <c r="I11" s="91">
        <v>29324231959</v>
      </c>
      <c r="J11" s="91">
        <v>30662351816</v>
      </c>
      <c r="K11" s="91">
        <v>31413424504</v>
      </c>
      <c r="L11" s="91">
        <v>32815970733</v>
      </c>
      <c r="M11" s="91">
        <v>33688695366</v>
      </c>
      <c r="N11" s="91">
        <v>35176683574</v>
      </c>
      <c r="O11" s="91">
        <v>36170886661</v>
      </c>
      <c r="P11" s="91">
        <v>37614546448</v>
      </c>
      <c r="Q11" s="91">
        <v>39438748494</v>
      </c>
      <c r="R11" s="91">
        <v>40499975160</v>
      </c>
      <c r="S11" s="91">
        <v>42544575558</v>
      </c>
      <c r="T11" s="91">
        <v>43632336507</v>
      </c>
      <c r="U11" s="91">
        <v>45216036165</v>
      </c>
      <c r="V11" s="91">
        <v>46970459777</v>
      </c>
      <c r="W11" s="91">
        <v>48424532564</v>
      </c>
      <c r="X11" s="91">
        <v>47423139966</v>
      </c>
      <c r="Y11" s="91">
        <v>47872537539</v>
      </c>
      <c r="Z11" s="91">
        <v>48740689261</v>
      </c>
      <c r="AA11" s="91">
        <v>52520386664</v>
      </c>
      <c r="AB11" s="91">
        <v>60823388541</v>
      </c>
      <c r="AC11" s="91">
        <v>62423117185</v>
      </c>
      <c r="AD11" s="91">
        <v>64307091312</v>
      </c>
      <c r="AE11" s="91">
        <v>64495350876</v>
      </c>
      <c r="AF11" s="91">
        <v>57847584331</v>
      </c>
      <c r="AG11" s="91">
        <v>65471499465</v>
      </c>
      <c r="AH11" s="91">
        <v>70561211243</v>
      </c>
      <c r="AI11" s="91">
        <v>60371689524</v>
      </c>
      <c r="AJ11" s="91">
        <v>63397835116</v>
      </c>
      <c r="AK11" s="91">
        <v>66054148031</v>
      </c>
      <c r="AL11" s="91">
        <v>65957946214</v>
      </c>
      <c r="AM11" s="91">
        <v>69181477242</v>
      </c>
      <c r="AN11" s="91">
        <v>71845065519</v>
      </c>
      <c r="AO11" s="91">
        <v>74205019226</v>
      </c>
      <c r="AP11" s="91">
        <v>79184150011</v>
      </c>
      <c r="AQ11" s="111">
        <v>79345081364</v>
      </c>
      <c r="AR11" s="111">
        <v>82811882152</v>
      </c>
      <c r="AS11" s="111">
        <v>86606723793</v>
      </c>
      <c r="AT11" s="111">
        <v>89605161088</v>
      </c>
      <c r="AU11" s="111">
        <v>93022382804</v>
      </c>
      <c r="AV11" s="111">
        <v>94092414685</v>
      </c>
      <c r="AW11" s="111">
        <v>96052928498</v>
      </c>
      <c r="AX11" s="111">
        <v>97656818564</v>
      </c>
      <c r="AY11" s="111">
        <v>102876639227</v>
      </c>
      <c r="AZ11" s="111">
        <v>100672866755</v>
      </c>
      <c r="BA11" s="111">
        <v>103271433335</v>
      </c>
      <c r="BB11" s="111">
        <v>104082393801</v>
      </c>
      <c r="BC11" s="111">
        <f aca="true" t="shared" si="0" ref="BC11:BJ11">IF(OR(ISNUMBER(BC12),ISNUMBER(BC17)),SUM(BC12)+SUM(BC17),"")</f>
        <v>105657232495</v>
      </c>
      <c r="BD11" s="111">
        <f t="shared" si="0"/>
        <v>110978026436</v>
      </c>
      <c r="BE11" s="111">
        <f t="shared" si="0"/>
        <v>113154697921</v>
      </c>
      <c r="BF11" s="111">
        <f t="shared" si="0"/>
        <v>117821191146</v>
      </c>
      <c r="BG11" s="111">
        <f t="shared" si="0"/>
        <v>124680836729</v>
      </c>
      <c r="BH11" s="111">
        <f t="shared" si="0"/>
        <v>128214046890</v>
      </c>
      <c r="BI11" s="111">
        <f t="shared" si="0"/>
        <v>136142512362</v>
      </c>
      <c r="BJ11" s="111">
        <f t="shared" si="0"/>
        <v>147998492257</v>
      </c>
      <c r="BK11" s="198"/>
    </row>
    <row r="12" spans="1:63" ht="11.25">
      <c r="A12" s="14" t="s">
        <v>670</v>
      </c>
      <c r="B12" s="50" t="s">
        <v>254</v>
      </c>
      <c r="C12" s="92">
        <v>12814901007</v>
      </c>
      <c r="D12" s="92">
        <v>13834439507</v>
      </c>
      <c r="E12" s="92">
        <v>14662091013</v>
      </c>
      <c r="F12" s="92">
        <v>15440187085</v>
      </c>
      <c r="G12" s="92">
        <v>10907648509</v>
      </c>
      <c r="H12" s="92">
        <v>11027531858</v>
      </c>
      <c r="I12" s="92">
        <v>11090220686</v>
      </c>
      <c r="J12" s="92">
        <v>11918872060</v>
      </c>
      <c r="K12" s="92">
        <v>11930998228</v>
      </c>
      <c r="L12" s="92">
        <v>12176486002</v>
      </c>
      <c r="M12" s="92">
        <v>12346408919</v>
      </c>
      <c r="N12" s="92">
        <v>13443926138</v>
      </c>
      <c r="O12" s="92">
        <v>13380157276</v>
      </c>
      <c r="P12" s="92">
        <v>13872114317</v>
      </c>
      <c r="Q12" s="92">
        <v>14386498871</v>
      </c>
      <c r="R12" s="92">
        <v>15073635301</v>
      </c>
      <c r="S12" s="92">
        <v>15545318106</v>
      </c>
      <c r="T12" s="92">
        <v>16063976117</v>
      </c>
      <c r="U12" s="92">
        <v>16481523573</v>
      </c>
      <c r="V12" s="92">
        <v>17732315480</v>
      </c>
      <c r="W12" s="92">
        <v>17758992090</v>
      </c>
      <c r="X12" s="92">
        <v>17527351431</v>
      </c>
      <c r="Y12" s="92">
        <v>17287860444</v>
      </c>
      <c r="Z12" s="92">
        <v>18221464763</v>
      </c>
      <c r="AA12" s="92">
        <v>18972724954</v>
      </c>
      <c r="AB12" s="92">
        <v>19940285379</v>
      </c>
      <c r="AC12" s="92">
        <v>21020155138</v>
      </c>
      <c r="AD12" s="92">
        <v>22063082826</v>
      </c>
      <c r="AE12" s="92">
        <v>22028525223</v>
      </c>
      <c r="AF12" s="92">
        <v>22544015553</v>
      </c>
      <c r="AG12" s="92">
        <v>24138557781</v>
      </c>
      <c r="AH12" s="92">
        <v>28278268654</v>
      </c>
      <c r="AI12" s="92">
        <v>23992680342</v>
      </c>
      <c r="AJ12" s="92">
        <v>24307114969</v>
      </c>
      <c r="AK12" s="92">
        <v>25373162596</v>
      </c>
      <c r="AL12" s="92">
        <v>25303787291</v>
      </c>
      <c r="AM12" s="92">
        <v>29687471713</v>
      </c>
      <c r="AN12" s="92">
        <v>30846625502</v>
      </c>
      <c r="AO12" s="92">
        <v>31258038499</v>
      </c>
      <c r="AP12" s="92">
        <v>32949721676</v>
      </c>
      <c r="AQ12" s="112">
        <v>32332543297</v>
      </c>
      <c r="AR12" s="112">
        <v>33733200251</v>
      </c>
      <c r="AS12" s="112">
        <v>34530006795</v>
      </c>
      <c r="AT12" s="112">
        <v>36076190197</v>
      </c>
      <c r="AU12" s="112">
        <v>36981268553</v>
      </c>
      <c r="AV12" s="112">
        <v>37302282069</v>
      </c>
      <c r="AW12" s="112">
        <v>37382524993</v>
      </c>
      <c r="AX12" s="112">
        <v>38825740767</v>
      </c>
      <c r="AY12" s="112">
        <v>40033619570</v>
      </c>
      <c r="AZ12" s="112">
        <v>39009227040</v>
      </c>
      <c r="BA12" s="112">
        <v>39634414577</v>
      </c>
      <c r="BB12" s="112">
        <v>39835634402</v>
      </c>
      <c r="BC12" s="112">
        <v>40389712135</v>
      </c>
      <c r="BD12" s="112">
        <v>41092576712</v>
      </c>
      <c r="BE12" s="112">
        <v>41353813144</v>
      </c>
      <c r="BF12" s="112">
        <v>43400117456</v>
      </c>
      <c r="BG12" s="112">
        <v>45206399307</v>
      </c>
      <c r="BH12" s="112">
        <v>46024145792</v>
      </c>
      <c r="BI12" s="112">
        <v>46977471812</v>
      </c>
      <c r="BJ12" s="112">
        <v>48393137462</v>
      </c>
      <c r="BK12" s="198"/>
    </row>
    <row r="13" spans="1:63" ht="11.25">
      <c r="A13" s="14" t="s">
        <v>671</v>
      </c>
      <c r="B13" s="50" t="s">
        <v>255</v>
      </c>
      <c r="C13" s="93">
        <v>12814901007</v>
      </c>
      <c r="D13" s="93">
        <v>13834439507</v>
      </c>
      <c r="E13" s="93">
        <v>14662091013</v>
      </c>
      <c r="F13" s="93">
        <v>15440187085</v>
      </c>
      <c r="G13" s="93">
        <v>10768684354</v>
      </c>
      <c r="H13" s="93">
        <v>10908696946</v>
      </c>
      <c r="I13" s="93">
        <v>10942670636</v>
      </c>
      <c r="J13" s="93">
        <v>11764533771</v>
      </c>
      <c r="K13" s="93">
        <v>11753271766</v>
      </c>
      <c r="L13" s="93">
        <v>11978886779</v>
      </c>
      <c r="M13" s="93">
        <v>12149792774</v>
      </c>
      <c r="N13" s="93">
        <v>13220239480</v>
      </c>
      <c r="O13" s="93">
        <v>13128105900</v>
      </c>
      <c r="P13" s="93">
        <v>13611384869</v>
      </c>
      <c r="Q13" s="93">
        <v>14113513363</v>
      </c>
      <c r="R13" s="93">
        <v>14792718972</v>
      </c>
      <c r="S13" s="93">
        <v>15320517090</v>
      </c>
      <c r="T13" s="93">
        <v>15829725123</v>
      </c>
      <c r="U13" s="93">
        <v>16243590174</v>
      </c>
      <c r="V13" s="93">
        <v>17476189192</v>
      </c>
      <c r="W13" s="93">
        <v>17490171905</v>
      </c>
      <c r="X13" s="93">
        <v>17253336077</v>
      </c>
      <c r="Y13" s="93">
        <v>17036978595</v>
      </c>
      <c r="Z13" s="93">
        <v>17958646179</v>
      </c>
      <c r="AA13" s="93">
        <v>18714798423</v>
      </c>
      <c r="AB13" s="93">
        <v>19623500009</v>
      </c>
      <c r="AC13" s="93">
        <v>20682011193</v>
      </c>
      <c r="AD13" s="93">
        <v>21734905226</v>
      </c>
      <c r="AE13" s="93">
        <v>21663285430</v>
      </c>
      <c r="AF13" s="93">
        <v>22174778017</v>
      </c>
      <c r="AG13" s="93">
        <v>23688712177</v>
      </c>
      <c r="AH13" s="93">
        <v>27791316095</v>
      </c>
      <c r="AI13" s="93">
        <v>23610861646</v>
      </c>
      <c r="AJ13" s="93">
        <v>23897246925</v>
      </c>
      <c r="AK13" s="93">
        <v>24923508472</v>
      </c>
      <c r="AL13" s="93">
        <v>24855170670</v>
      </c>
      <c r="AM13" s="93">
        <v>28534653072</v>
      </c>
      <c r="AN13" s="93">
        <v>29678631435</v>
      </c>
      <c r="AO13" s="93">
        <v>30065631613</v>
      </c>
      <c r="AP13" s="93">
        <v>31738973558</v>
      </c>
      <c r="AQ13" s="93">
        <v>31157706614</v>
      </c>
      <c r="AR13" s="93">
        <v>32551371728</v>
      </c>
      <c r="AS13" s="93">
        <v>33329920823</v>
      </c>
      <c r="AT13" s="93">
        <v>34793724536</v>
      </c>
      <c r="AU13" s="93">
        <v>35721600423</v>
      </c>
      <c r="AV13" s="93">
        <v>36013722613</v>
      </c>
      <c r="AW13" s="93">
        <v>36122940614</v>
      </c>
      <c r="AX13" s="93">
        <v>37574582478</v>
      </c>
      <c r="AY13" s="93">
        <v>38668460584</v>
      </c>
      <c r="AZ13" s="93">
        <v>37715992328</v>
      </c>
      <c r="BA13" s="93">
        <v>38313292990</v>
      </c>
      <c r="BB13" s="93">
        <v>38538872530</v>
      </c>
      <c r="BC13" s="93">
        <f aca="true" t="shared" si="1" ref="BC13:BJ13">IF(OR(ISNUMBER(BC14),ISNUMBER(BC15)),SUM(BC14:BC15),"")</f>
        <v>39088891510</v>
      </c>
      <c r="BD13" s="93">
        <f t="shared" si="1"/>
        <v>39809508891</v>
      </c>
      <c r="BE13" s="93">
        <f t="shared" si="1"/>
        <v>40062758894</v>
      </c>
      <c r="BF13" s="93">
        <f t="shared" si="1"/>
        <v>42069300063</v>
      </c>
      <c r="BG13" s="93">
        <f t="shared" si="1"/>
        <v>43807179209</v>
      </c>
      <c r="BH13" s="93">
        <f t="shared" si="1"/>
        <v>44631916137</v>
      </c>
      <c r="BI13" s="93">
        <f t="shared" si="1"/>
        <v>45580018079</v>
      </c>
      <c r="BJ13" s="93">
        <f t="shared" si="1"/>
        <v>47033749009</v>
      </c>
      <c r="BK13" s="198"/>
    </row>
    <row r="14" spans="1:63" ht="11.25">
      <c r="A14" s="14" t="s">
        <v>672</v>
      </c>
      <c r="B14" s="50" t="s">
        <v>256</v>
      </c>
      <c r="C14" s="67">
        <v>8990623771</v>
      </c>
      <c r="D14" s="67">
        <v>11837651638</v>
      </c>
      <c r="E14" s="67">
        <v>12462610771</v>
      </c>
      <c r="F14" s="67">
        <v>13324203165</v>
      </c>
      <c r="G14" s="67">
        <v>8635778497</v>
      </c>
      <c r="H14" s="67">
        <v>8681844805</v>
      </c>
      <c r="I14" s="67">
        <v>8763579332</v>
      </c>
      <c r="J14" s="67">
        <v>9591281476</v>
      </c>
      <c r="K14" s="67">
        <v>9651308585</v>
      </c>
      <c r="L14" s="67">
        <v>9766621900</v>
      </c>
      <c r="M14" s="67">
        <v>9828431235</v>
      </c>
      <c r="N14" s="67">
        <v>10863203219</v>
      </c>
      <c r="O14" s="67">
        <v>10656881023</v>
      </c>
      <c r="P14" s="67">
        <v>10992715791</v>
      </c>
      <c r="Q14" s="67">
        <v>11189191855</v>
      </c>
      <c r="R14" s="67">
        <v>11866197161</v>
      </c>
      <c r="S14" s="67">
        <v>12311337516</v>
      </c>
      <c r="T14" s="67">
        <v>12692628601</v>
      </c>
      <c r="U14" s="67">
        <v>12926255094</v>
      </c>
      <c r="V14" s="67">
        <v>14197479097</v>
      </c>
      <c r="W14" s="67">
        <v>14012920671</v>
      </c>
      <c r="X14" s="67">
        <v>13704001336</v>
      </c>
      <c r="Y14" s="67">
        <v>13489916607</v>
      </c>
      <c r="Z14" s="67">
        <v>14419451538</v>
      </c>
      <c r="AA14" s="67">
        <v>15119876219</v>
      </c>
      <c r="AB14" s="67">
        <v>15634547924</v>
      </c>
      <c r="AC14" s="67">
        <v>16389703194</v>
      </c>
      <c r="AD14" s="67">
        <v>17529734260</v>
      </c>
      <c r="AE14" s="67">
        <v>17442184393</v>
      </c>
      <c r="AF14" s="67">
        <v>17714601355</v>
      </c>
      <c r="AG14" s="67">
        <v>18983397972</v>
      </c>
      <c r="AH14" s="67">
        <v>23043860297</v>
      </c>
      <c r="AI14" s="67">
        <v>19580719163</v>
      </c>
      <c r="AJ14" s="67">
        <v>19640375418</v>
      </c>
      <c r="AK14" s="67">
        <v>20552103439</v>
      </c>
      <c r="AL14" s="67">
        <v>20488822163</v>
      </c>
      <c r="AM14" s="67">
        <v>24027703754</v>
      </c>
      <c r="AN14" s="67">
        <v>25042206748</v>
      </c>
      <c r="AO14" s="67">
        <v>25333763968</v>
      </c>
      <c r="AP14" s="67">
        <v>26928648169</v>
      </c>
      <c r="AQ14" s="67">
        <v>26313855179</v>
      </c>
      <c r="AR14" s="67">
        <v>27515068642</v>
      </c>
      <c r="AS14" s="67">
        <v>28085463379</v>
      </c>
      <c r="AT14" s="67">
        <v>29510322267</v>
      </c>
      <c r="AU14" s="67">
        <v>30310447713</v>
      </c>
      <c r="AV14" s="67">
        <v>30449438786</v>
      </c>
      <c r="AW14" s="67">
        <v>30317470203</v>
      </c>
      <c r="AX14" s="67">
        <v>31730558478</v>
      </c>
      <c r="AY14" s="67">
        <v>32595810061</v>
      </c>
      <c r="AZ14" s="67">
        <v>31485016856</v>
      </c>
      <c r="BA14" s="67">
        <v>31766886215</v>
      </c>
      <c r="BB14" s="67">
        <v>32048415112</v>
      </c>
      <c r="BC14" s="67">
        <v>32426573736</v>
      </c>
      <c r="BD14" s="67">
        <v>32628993748</v>
      </c>
      <c r="BE14" s="67">
        <v>32609331670</v>
      </c>
      <c r="BF14" s="67">
        <v>34336619678</v>
      </c>
      <c r="BG14" s="67">
        <v>35114369759</v>
      </c>
      <c r="BH14" s="67">
        <v>35260805138</v>
      </c>
      <c r="BI14" s="67">
        <v>35858262127</v>
      </c>
      <c r="BJ14" s="67">
        <v>36795195074</v>
      </c>
      <c r="BK14" s="198"/>
    </row>
    <row r="15" spans="1:63" ht="11.25">
      <c r="A15" s="14" t="s">
        <v>673</v>
      </c>
      <c r="B15" s="50" t="s">
        <v>257</v>
      </c>
      <c r="C15" s="94">
        <v>3824277236</v>
      </c>
      <c r="D15" s="94">
        <v>1996787869</v>
      </c>
      <c r="E15" s="94">
        <v>2199480242</v>
      </c>
      <c r="F15" s="94">
        <v>2115983920</v>
      </c>
      <c r="G15" s="94">
        <v>2132905857</v>
      </c>
      <c r="H15" s="94">
        <v>2226852141</v>
      </c>
      <c r="I15" s="94">
        <v>2179091304</v>
      </c>
      <c r="J15" s="94">
        <v>2173252295</v>
      </c>
      <c r="K15" s="94">
        <v>2101963181</v>
      </c>
      <c r="L15" s="94">
        <v>2212264879</v>
      </c>
      <c r="M15" s="94">
        <v>2321361539</v>
      </c>
      <c r="N15" s="94">
        <v>2357036261</v>
      </c>
      <c r="O15" s="94">
        <v>2471224877</v>
      </c>
      <c r="P15" s="94">
        <v>2618669078</v>
      </c>
      <c r="Q15" s="94">
        <v>2924321508</v>
      </c>
      <c r="R15" s="94">
        <v>2926521811</v>
      </c>
      <c r="S15" s="94">
        <v>3009179574</v>
      </c>
      <c r="T15" s="94">
        <v>3137096522</v>
      </c>
      <c r="U15" s="94">
        <v>3317335080</v>
      </c>
      <c r="V15" s="94">
        <v>3278710095</v>
      </c>
      <c r="W15" s="94">
        <v>3477251234</v>
      </c>
      <c r="X15" s="94">
        <v>3549334741</v>
      </c>
      <c r="Y15" s="94">
        <v>3547061988</v>
      </c>
      <c r="Z15" s="94">
        <v>3539194641</v>
      </c>
      <c r="AA15" s="94">
        <v>3594922204</v>
      </c>
      <c r="AB15" s="94">
        <v>3988952085</v>
      </c>
      <c r="AC15" s="94">
        <v>4292307999</v>
      </c>
      <c r="AD15" s="94">
        <v>4205170966</v>
      </c>
      <c r="AE15" s="94">
        <v>4221101037</v>
      </c>
      <c r="AF15" s="94">
        <v>4460176662</v>
      </c>
      <c r="AG15" s="94">
        <v>4705314205</v>
      </c>
      <c r="AH15" s="94">
        <v>4747455798</v>
      </c>
      <c r="AI15" s="94">
        <v>4030142483</v>
      </c>
      <c r="AJ15" s="94">
        <v>4256871507</v>
      </c>
      <c r="AK15" s="94">
        <v>4371405033</v>
      </c>
      <c r="AL15" s="94">
        <v>4366348507</v>
      </c>
      <c r="AM15" s="94">
        <v>4506949318</v>
      </c>
      <c r="AN15" s="94">
        <v>4636424687</v>
      </c>
      <c r="AO15" s="94">
        <v>4731867645</v>
      </c>
      <c r="AP15" s="94">
        <v>4810325389</v>
      </c>
      <c r="AQ15" s="94">
        <v>4843851435</v>
      </c>
      <c r="AR15" s="94">
        <v>5036303086</v>
      </c>
      <c r="AS15" s="94">
        <v>5244457444</v>
      </c>
      <c r="AT15" s="94">
        <v>5283402269</v>
      </c>
      <c r="AU15" s="94">
        <v>5411152710</v>
      </c>
      <c r="AV15" s="94">
        <v>5564283827</v>
      </c>
      <c r="AW15" s="94">
        <v>5805470411</v>
      </c>
      <c r="AX15" s="94">
        <v>5844024000</v>
      </c>
      <c r="AY15" s="94">
        <v>6072650523</v>
      </c>
      <c r="AZ15" s="94">
        <v>6230975472</v>
      </c>
      <c r="BA15" s="94">
        <v>6546406775</v>
      </c>
      <c r="BB15" s="94">
        <v>6490457418</v>
      </c>
      <c r="BC15" s="94">
        <v>6662317774</v>
      </c>
      <c r="BD15" s="94">
        <v>7180515143</v>
      </c>
      <c r="BE15" s="94">
        <v>7453427224</v>
      </c>
      <c r="BF15" s="94">
        <v>7732680385</v>
      </c>
      <c r="BG15" s="94">
        <v>8692809450</v>
      </c>
      <c r="BH15" s="94">
        <v>9371110999</v>
      </c>
      <c r="BI15" s="94">
        <v>9721755952</v>
      </c>
      <c r="BJ15" s="94">
        <v>10238553935</v>
      </c>
      <c r="BK15" s="198"/>
    </row>
    <row r="16" spans="1:63" ht="11.25">
      <c r="A16" s="14" t="s">
        <v>674</v>
      </c>
      <c r="B16" s="50" t="s">
        <v>258</v>
      </c>
      <c r="C16" s="72">
        <v>0</v>
      </c>
      <c r="D16" s="72">
        <v>0</v>
      </c>
      <c r="E16" s="72">
        <v>0</v>
      </c>
      <c r="F16" s="72">
        <v>0</v>
      </c>
      <c r="G16" s="72">
        <v>138964155</v>
      </c>
      <c r="H16" s="72">
        <v>118834912</v>
      </c>
      <c r="I16" s="72">
        <v>147550050</v>
      </c>
      <c r="J16" s="72">
        <v>154338289</v>
      </c>
      <c r="K16" s="72">
        <v>177726462</v>
      </c>
      <c r="L16" s="72">
        <v>197599223</v>
      </c>
      <c r="M16" s="72">
        <v>196616145</v>
      </c>
      <c r="N16" s="72">
        <v>223686658</v>
      </c>
      <c r="O16" s="72">
        <v>252051376</v>
      </c>
      <c r="P16" s="72">
        <v>260729448</v>
      </c>
      <c r="Q16" s="72">
        <v>272985508</v>
      </c>
      <c r="R16" s="72">
        <v>280916329</v>
      </c>
      <c r="S16" s="72">
        <v>224801016</v>
      </c>
      <c r="T16" s="72">
        <v>234250994</v>
      </c>
      <c r="U16" s="72">
        <v>237933399</v>
      </c>
      <c r="V16" s="72">
        <v>256126288</v>
      </c>
      <c r="W16" s="72">
        <v>268820185</v>
      </c>
      <c r="X16" s="72">
        <v>274015354</v>
      </c>
      <c r="Y16" s="72">
        <v>250881849</v>
      </c>
      <c r="Z16" s="72">
        <v>262818584</v>
      </c>
      <c r="AA16" s="72">
        <v>257926531</v>
      </c>
      <c r="AB16" s="72">
        <v>316785370</v>
      </c>
      <c r="AC16" s="72">
        <v>338143945</v>
      </c>
      <c r="AD16" s="72">
        <v>328177600</v>
      </c>
      <c r="AE16" s="72">
        <v>365239793</v>
      </c>
      <c r="AF16" s="72">
        <v>369237536</v>
      </c>
      <c r="AG16" s="72">
        <v>449845604</v>
      </c>
      <c r="AH16" s="72">
        <v>486952559</v>
      </c>
      <c r="AI16" s="72">
        <v>381818696</v>
      </c>
      <c r="AJ16" s="72">
        <v>409868044</v>
      </c>
      <c r="AK16" s="72">
        <v>449654124</v>
      </c>
      <c r="AL16" s="72">
        <v>448616621</v>
      </c>
      <c r="AM16" s="72">
        <v>1152818641</v>
      </c>
      <c r="AN16" s="72">
        <v>1167994067</v>
      </c>
      <c r="AO16" s="72">
        <v>1192406886</v>
      </c>
      <c r="AP16" s="72">
        <v>1210748118</v>
      </c>
      <c r="AQ16" s="103">
        <v>1174836683</v>
      </c>
      <c r="AR16" s="103">
        <v>1181828523</v>
      </c>
      <c r="AS16" s="103">
        <v>1200085972</v>
      </c>
      <c r="AT16" s="103">
        <v>1282465661</v>
      </c>
      <c r="AU16" s="103">
        <v>1259668130</v>
      </c>
      <c r="AV16" s="103">
        <v>1288559456</v>
      </c>
      <c r="AW16" s="103">
        <v>1259584379</v>
      </c>
      <c r="AX16" s="103">
        <v>1251158289</v>
      </c>
      <c r="AY16" s="103">
        <v>1365158986</v>
      </c>
      <c r="AZ16" s="103">
        <v>1293234712</v>
      </c>
      <c r="BA16" s="103">
        <v>1321121587</v>
      </c>
      <c r="BB16" s="103">
        <v>1296761872</v>
      </c>
      <c r="BC16" s="103">
        <v>1300820625</v>
      </c>
      <c r="BD16" s="103">
        <v>1283067821</v>
      </c>
      <c r="BE16" s="103">
        <v>1291054250</v>
      </c>
      <c r="BF16" s="103">
        <v>1330817393</v>
      </c>
      <c r="BG16" s="103">
        <v>1399220098</v>
      </c>
      <c r="BH16" s="103">
        <v>1392229655</v>
      </c>
      <c r="BI16" s="103">
        <v>1397453733</v>
      </c>
      <c r="BJ16" s="103">
        <v>1359388453</v>
      </c>
      <c r="BK16" s="198"/>
    </row>
    <row r="17" spans="1:63" ht="11.25">
      <c r="A17" s="14" t="s">
        <v>675</v>
      </c>
      <c r="B17" s="50" t="s">
        <v>259</v>
      </c>
      <c r="C17" s="78">
        <v>7775028838</v>
      </c>
      <c r="D17" s="78">
        <v>8645826503</v>
      </c>
      <c r="E17" s="78">
        <v>9159400541</v>
      </c>
      <c r="F17" s="78">
        <v>8666427150</v>
      </c>
      <c r="G17" s="78">
        <v>16031437777</v>
      </c>
      <c r="H17" s="78">
        <v>17391337416</v>
      </c>
      <c r="I17" s="78">
        <v>18234011273</v>
      </c>
      <c r="J17" s="78">
        <v>18743479756</v>
      </c>
      <c r="K17" s="78">
        <v>19482426276</v>
      </c>
      <c r="L17" s="78">
        <v>20639484731</v>
      </c>
      <c r="M17" s="78">
        <v>21342286447</v>
      </c>
      <c r="N17" s="78">
        <v>21732757436</v>
      </c>
      <c r="O17" s="78">
        <v>22790729385</v>
      </c>
      <c r="P17" s="78">
        <v>23742432131</v>
      </c>
      <c r="Q17" s="78">
        <v>25052249623</v>
      </c>
      <c r="R17" s="78">
        <v>25426339859</v>
      </c>
      <c r="S17" s="78">
        <v>26999257452</v>
      </c>
      <c r="T17" s="78">
        <v>27568360390</v>
      </c>
      <c r="U17" s="78">
        <v>28734512592</v>
      </c>
      <c r="V17" s="78">
        <v>29238144297</v>
      </c>
      <c r="W17" s="78">
        <v>30665540474</v>
      </c>
      <c r="X17" s="78">
        <v>29895788535</v>
      </c>
      <c r="Y17" s="78">
        <v>30584677095</v>
      </c>
      <c r="Z17" s="78">
        <v>30519224498</v>
      </c>
      <c r="AA17" s="78">
        <v>33547661710</v>
      </c>
      <c r="AB17" s="78">
        <v>40883103162</v>
      </c>
      <c r="AC17" s="78">
        <v>41402962047</v>
      </c>
      <c r="AD17" s="78">
        <v>42244008486</v>
      </c>
      <c r="AE17" s="78">
        <v>42466825653</v>
      </c>
      <c r="AF17" s="78">
        <v>35303568778</v>
      </c>
      <c r="AG17" s="78">
        <v>41332941684</v>
      </c>
      <c r="AH17" s="78">
        <v>42282942589</v>
      </c>
      <c r="AI17" s="78">
        <v>36379009182</v>
      </c>
      <c r="AJ17" s="78">
        <v>39090720147</v>
      </c>
      <c r="AK17" s="78">
        <v>40680985435</v>
      </c>
      <c r="AL17" s="78">
        <v>40654158923</v>
      </c>
      <c r="AM17" s="78">
        <v>39494005529</v>
      </c>
      <c r="AN17" s="78">
        <v>40998440017</v>
      </c>
      <c r="AO17" s="78">
        <v>42946980727</v>
      </c>
      <c r="AP17" s="78">
        <v>46234428335</v>
      </c>
      <c r="AQ17" s="78">
        <v>47012538067</v>
      </c>
      <c r="AR17" s="78">
        <v>49078681901</v>
      </c>
      <c r="AS17" s="78">
        <v>52076716998</v>
      </c>
      <c r="AT17" s="78">
        <v>53528970891</v>
      </c>
      <c r="AU17" s="78">
        <v>56041114251</v>
      </c>
      <c r="AV17" s="78">
        <v>56790132616</v>
      </c>
      <c r="AW17" s="78">
        <v>58670403505</v>
      </c>
      <c r="AX17" s="78">
        <v>58831077797</v>
      </c>
      <c r="AY17" s="78">
        <v>62843019657</v>
      </c>
      <c r="AZ17" s="78">
        <v>61663639715</v>
      </c>
      <c r="BA17" s="78">
        <v>63637018758</v>
      </c>
      <c r="BB17" s="78">
        <v>64246759399</v>
      </c>
      <c r="BC17" s="78">
        <v>65267520360</v>
      </c>
      <c r="BD17" s="78">
        <v>69885449724</v>
      </c>
      <c r="BE17" s="78">
        <v>71800884777</v>
      </c>
      <c r="BF17" s="78">
        <v>74421073690</v>
      </c>
      <c r="BG17" s="78">
        <v>79474437422</v>
      </c>
      <c r="BH17" s="78">
        <v>82189901098</v>
      </c>
      <c r="BI17" s="78">
        <v>89165040550</v>
      </c>
      <c r="BJ17" s="78">
        <v>99605354795</v>
      </c>
      <c r="BK17" s="198"/>
    </row>
    <row r="18" spans="1:63" ht="11.25">
      <c r="A18" s="14" t="s">
        <v>676</v>
      </c>
      <c r="B18" s="50" t="s">
        <v>260</v>
      </c>
      <c r="C18" s="72">
        <v>1004154698</v>
      </c>
      <c r="D18" s="72">
        <v>1117320832</v>
      </c>
      <c r="E18" s="72">
        <v>1326886932</v>
      </c>
      <c r="F18" s="72">
        <v>1417255962</v>
      </c>
      <c r="G18" s="72">
        <v>1415018431</v>
      </c>
      <c r="H18" s="72">
        <v>1669046987</v>
      </c>
      <c r="I18" s="72">
        <v>1597311825</v>
      </c>
      <c r="J18" s="72">
        <v>1624017157</v>
      </c>
      <c r="K18" s="72">
        <v>1834550303</v>
      </c>
      <c r="L18" s="72">
        <v>1942683942</v>
      </c>
      <c r="M18" s="72">
        <v>1941562115</v>
      </c>
      <c r="N18" s="72">
        <v>1710407844</v>
      </c>
      <c r="O18" s="72">
        <v>2039666993</v>
      </c>
      <c r="P18" s="72">
        <v>2024456784</v>
      </c>
      <c r="Q18" s="72">
        <v>2410083470</v>
      </c>
      <c r="R18" s="72">
        <v>2270917940</v>
      </c>
      <c r="S18" s="72">
        <v>2636181084</v>
      </c>
      <c r="T18" s="72">
        <v>2287554659</v>
      </c>
      <c r="U18" s="72">
        <v>2075664998</v>
      </c>
      <c r="V18" s="72">
        <v>2014351504</v>
      </c>
      <c r="W18" s="72">
        <v>2478345591</v>
      </c>
      <c r="X18" s="72">
        <v>2479668266</v>
      </c>
      <c r="Y18" s="72">
        <v>2310638271</v>
      </c>
      <c r="Z18" s="72">
        <v>2138082759</v>
      </c>
      <c r="AA18" s="72">
        <v>2768190045</v>
      </c>
      <c r="AB18" s="72">
        <v>3319124027</v>
      </c>
      <c r="AC18" s="72">
        <v>3431993546</v>
      </c>
      <c r="AD18" s="72">
        <v>3116997018</v>
      </c>
      <c r="AE18" s="72">
        <v>2550471761</v>
      </c>
      <c r="AF18" s="72">
        <v>2504096719</v>
      </c>
      <c r="AG18" s="72">
        <v>3122610493</v>
      </c>
      <c r="AH18" s="72">
        <v>3487100818</v>
      </c>
      <c r="AI18" s="72">
        <v>2844274658</v>
      </c>
      <c r="AJ18" s="72">
        <v>4309316032</v>
      </c>
      <c r="AK18" s="72">
        <v>5115465433</v>
      </c>
      <c r="AL18" s="72">
        <v>5127582181</v>
      </c>
      <c r="AM18" s="72">
        <v>4996956310</v>
      </c>
      <c r="AN18" s="72">
        <v>5690070452</v>
      </c>
      <c r="AO18" s="72">
        <v>5454778843</v>
      </c>
      <c r="AP18" s="72">
        <v>4866728696</v>
      </c>
      <c r="AQ18" s="103">
        <v>5314513661</v>
      </c>
      <c r="AR18" s="103">
        <v>5527659243</v>
      </c>
      <c r="AS18" s="103">
        <v>5385776407</v>
      </c>
      <c r="AT18" s="103">
        <v>4778606752</v>
      </c>
      <c r="AU18" s="103">
        <v>4232129937</v>
      </c>
      <c r="AV18" s="103">
        <v>4059918629</v>
      </c>
      <c r="AW18" s="103">
        <v>4121670914</v>
      </c>
      <c r="AX18" s="103">
        <v>4220093140</v>
      </c>
      <c r="AY18" s="103">
        <v>5172476340</v>
      </c>
      <c r="AZ18" s="103">
        <v>4561517202</v>
      </c>
      <c r="BA18" s="103">
        <v>5059312154</v>
      </c>
      <c r="BB18" s="103">
        <v>4920240450</v>
      </c>
      <c r="BC18" s="103">
        <v>5569892897</v>
      </c>
      <c r="BD18" s="103">
        <v>6546798090</v>
      </c>
      <c r="BE18" s="103">
        <v>7028050389</v>
      </c>
      <c r="BF18" s="103">
        <v>6968842129</v>
      </c>
      <c r="BG18" s="103">
        <v>8396794277</v>
      </c>
      <c r="BH18" s="103">
        <v>8453603733</v>
      </c>
      <c r="BI18" s="103">
        <v>10299998961</v>
      </c>
      <c r="BJ18" s="103">
        <v>9926195050</v>
      </c>
      <c r="BK18" s="198"/>
    </row>
    <row r="19" spans="1:63" ht="11.25">
      <c r="A19" s="14" t="s">
        <v>677</v>
      </c>
      <c r="B19" s="50" t="s">
        <v>261</v>
      </c>
      <c r="C19" s="78">
        <v>1571370832</v>
      </c>
      <c r="D19" s="78">
        <v>1776284862</v>
      </c>
      <c r="E19" s="78">
        <v>1965821293</v>
      </c>
      <c r="F19" s="78">
        <v>1741506532</v>
      </c>
      <c r="G19" s="78">
        <v>2435337005</v>
      </c>
      <c r="H19" s="78">
        <v>2420828076</v>
      </c>
      <c r="I19" s="78">
        <v>2654437651</v>
      </c>
      <c r="J19" s="78">
        <v>3029571568</v>
      </c>
      <c r="K19" s="78">
        <v>3450840798</v>
      </c>
      <c r="L19" s="78">
        <v>3634902431</v>
      </c>
      <c r="M19" s="78">
        <v>3290610384</v>
      </c>
      <c r="N19" s="78">
        <v>3442856205</v>
      </c>
      <c r="O19" s="78">
        <v>3818592237</v>
      </c>
      <c r="P19" s="78">
        <v>3595713065</v>
      </c>
      <c r="Q19" s="78">
        <v>3873413760</v>
      </c>
      <c r="R19" s="78">
        <v>3861815193</v>
      </c>
      <c r="S19" s="78">
        <v>3572033158</v>
      </c>
      <c r="T19" s="78">
        <v>3772471907</v>
      </c>
      <c r="U19" s="78">
        <v>3981014173</v>
      </c>
      <c r="V19" s="78">
        <v>3846672906</v>
      </c>
      <c r="W19" s="78">
        <v>3948026715</v>
      </c>
      <c r="X19" s="78">
        <v>3961782979</v>
      </c>
      <c r="Y19" s="78">
        <v>4278424034</v>
      </c>
      <c r="Z19" s="78">
        <v>4413035088</v>
      </c>
      <c r="AA19" s="78">
        <v>4426069126</v>
      </c>
      <c r="AB19" s="78">
        <v>8227340581</v>
      </c>
      <c r="AC19" s="78">
        <v>8768177006</v>
      </c>
      <c r="AD19" s="78">
        <v>9210286498</v>
      </c>
      <c r="AE19" s="78">
        <v>9814737925</v>
      </c>
      <c r="AF19" s="78">
        <v>9916571971</v>
      </c>
      <c r="AG19" s="78">
        <v>11511131195</v>
      </c>
      <c r="AH19" s="78">
        <v>11423999010</v>
      </c>
      <c r="AI19" s="78">
        <v>10287159150</v>
      </c>
      <c r="AJ19" s="78">
        <v>10462034094</v>
      </c>
      <c r="AK19" s="78">
        <v>11035056951</v>
      </c>
      <c r="AL19" s="78">
        <v>11213473566</v>
      </c>
      <c r="AM19" s="78">
        <v>12052915842</v>
      </c>
      <c r="AN19" s="78">
        <v>12238082195</v>
      </c>
      <c r="AO19" s="78">
        <v>12411721494</v>
      </c>
      <c r="AP19" s="78">
        <v>17354593728</v>
      </c>
      <c r="AQ19" s="78">
        <v>16952880317</v>
      </c>
      <c r="AR19" s="78">
        <v>17705599948</v>
      </c>
      <c r="AS19" s="78">
        <v>18952049092</v>
      </c>
      <c r="AT19" s="78">
        <v>20554827128</v>
      </c>
      <c r="AU19" s="78">
        <v>21438587072</v>
      </c>
      <c r="AV19" s="78">
        <v>21010821221</v>
      </c>
      <c r="AW19" s="78">
        <v>21846706313</v>
      </c>
      <c r="AX19" s="78">
        <v>21615394411</v>
      </c>
      <c r="AY19" s="78">
        <v>21426468123</v>
      </c>
      <c r="AZ19" s="78">
        <v>21858733197</v>
      </c>
      <c r="BA19" s="78">
        <v>21668324589</v>
      </c>
      <c r="BB19" s="78">
        <v>22010225141</v>
      </c>
      <c r="BC19" s="78">
        <v>21126291928</v>
      </c>
      <c r="BD19" s="78">
        <v>21701384170</v>
      </c>
      <c r="BE19" s="78">
        <v>22577333687</v>
      </c>
      <c r="BF19" s="78">
        <v>22112962520</v>
      </c>
      <c r="BG19" s="78">
        <v>25269280683</v>
      </c>
      <c r="BH19" s="78">
        <v>26578514526</v>
      </c>
      <c r="BI19" s="78">
        <v>30266768858</v>
      </c>
      <c r="BJ19" s="78">
        <v>41147415041</v>
      </c>
      <c r="BK19" s="198"/>
    </row>
    <row r="20" spans="1:63" ht="11.25">
      <c r="A20" s="14" t="s">
        <v>678</v>
      </c>
      <c r="B20" s="50" t="s">
        <v>262</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v>0</v>
      </c>
      <c r="AK20" s="72">
        <v>0</v>
      </c>
      <c r="AL20" s="72">
        <v>0</v>
      </c>
      <c r="AM20" s="72">
        <v>0</v>
      </c>
      <c r="AN20" s="72">
        <v>0</v>
      </c>
      <c r="AO20" s="72">
        <v>0</v>
      </c>
      <c r="AP20" s="72">
        <v>0</v>
      </c>
      <c r="AQ20" s="103">
        <v>0</v>
      </c>
      <c r="AR20" s="103">
        <v>0</v>
      </c>
      <c r="AS20" s="103">
        <v>0</v>
      </c>
      <c r="AT20" s="103">
        <v>0</v>
      </c>
      <c r="AU20" s="103"/>
      <c r="AV20" s="103"/>
      <c r="AW20" s="103"/>
      <c r="AX20" s="103"/>
      <c r="AY20" s="103"/>
      <c r="AZ20" s="103"/>
      <c r="BA20" s="103"/>
      <c r="BB20" s="103"/>
      <c r="BC20" s="103"/>
      <c r="BD20" s="103"/>
      <c r="BE20" s="103"/>
      <c r="BF20" s="103"/>
      <c r="BG20" s="103"/>
      <c r="BH20" s="103"/>
      <c r="BI20" s="103"/>
      <c r="BJ20" s="103"/>
      <c r="BK20" s="198"/>
    </row>
    <row r="21" spans="1:63" ht="11.25">
      <c r="A21" s="14" t="s">
        <v>679</v>
      </c>
      <c r="B21" s="50" t="s">
        <v>263</v>
      </c>
      <c r="C21" s="78">
        <v>3891392892</v>
      </c>
      <c r="D21" s="78">
        <v>4386623710</v>
      </c>
      <c r="E21" s="78">
        <v>4374282745</v>
      </c>
      <c r="F21" s="78">
        <v>4036192027</v>
      </c>
      <c r="G21" s="78">
        <v>4635479520</v>
      </c>
      <c r="H21" s="78">
        <v>4812752912</v>
      </c>
      <c r="I21" s="78">
        <v>4899174871</v>
      </c>
      <c r="J21" s="78">
        <v>5185937642</v>
      </c>
      <c r="K21" s="78">
        <v>4872148490</v>
      </c>
      <c r="L21" s="78">
        <v>5072473172</v>
      </c>
      <c r="M21" s="78">
        <v>5342243882</v>
      </c>
      <c r="N21" s="78">
        <v>5690912816</v>
      </c>
      <c r="O21" s="78">
        <v>5676838220</v>
      </c>
      <c r="P21" s="78">
        <v>6021182103</v>
      </c>
      <c r="Q21" s="78">
        <v>6123868561</v>
      </c>
      <c r="R21" s="78">
        <v>6367186697</v>
      </c>
      <c r="S21" s="78">
        <v>6265225343</v>
      </c>
      <c r="T21" s="78">
        <v>6262759025</v>
      </c>
      <c r="U21" s="78">
        <v>6780390754</v>
      </c>
      <c r="V21" s="78">
        <v>7313265438</v>
      </c>
      <c r="W21" s="78">
        <v>7249894932</v>
      </c>
      <c r="X21" s="78">
        <v>6647785375</v>
      </c>
      <c r="Y21" s="78">
        <v>6822027885</v>
      </c>
      <c r="Z21" s="78">
        <v>6869965162</v>
      </c>
      <c r="AA21" s="78">
        <v>6904488595</v>
      </c>
      <c r="AB21" s="78">
        <v>7431439115</v>
      </c>
      <c r="AC21" s="78">
        <v>7474939662</v>
      </c>
      <c r="AD21" s="78">
        <v>7503412660</v>
      </c>
      <c r="AE21" s="78">
        <v>7274769027</v>
      </c>
      <c r="AF21" s="78">
        <v>7317236804</v>
      </c>
      <c r="AG21" s="78">
        <v>7858854705</v>
      </c>
      <c r="AH21" s="78">
        <v>8411043781</v>
      </c>
      <c r="AI21" s="78">
        <v>6898455703</v>
      </c>
      <c r="AJ21" s="78">
        <v>7499319905</v>
      </c>
      <c r="AK21" s="78">
        <v>7590377472</v>
      </c>
      <c r="AL21" s="78">
        <v>7547943308</v>
      </c>
      <c r="AM21" s="78">
        <v>9000593479</v>
      </c>
      <c r="AN21" s="78">
        <v>9340701528</v>
      </c>
      <c r="AO21" s="78">
        <v>9837549718</v>
      </c>
      <c r="AP21" s="78">
        <v>8721014752</v>
      </c>
      <c r="AQ21" s="78">
        <v>8042247610</v>
      </c>
      <c r="AR21" s="78">
        <v>8842149892</v>
      </c>
      <c r="AS21" s="78">
        <v>9309215056</v>
      </c>
      <c r="AT21" s="78">
        <v>8914066574</v>
      </c>
      <c r="AU21" s="78">
        <v>9822501759</v>
      </c>
      <c r="AV21" s="78">
        <v>10218011399</v>
      </c>
      <c r="AW21" s="78">
        <v>10067705287</v>
      </c>
      <c r="AX21" s="78">
        <v>10420376037</v>
      </c>
      <c r="AY21" s="78">
        <v>10344663070</v>
      </c>
      <c r="AZ21" s="78">
        <v>10410755887</v>
      </c>
      <c r="BA21" s="78">
        <v>10358594552</v>
      </c>
      <c r="BB21" s="78">
        <v>10704934340</v>
      </c>
      <c r="BC21" s="78">
        <v>11183280403</v>
      </c>
      <c r="BD21" s="78">
        <v>11227845533</v>
      </c>
      <c r="BE21" s="78">
        <v>11143819104</v>
      </c>
      <c r="BF21" s="78">
        <v>12048888496</v>
      </c>
      <c r="BG21" s="78">
        <v>14114980500</v>
      </c>
      <c r="BH21" s="78">
        <v>14423773967</v>
      </c>
      <c r="BI21" s="78">
        <v>14374549754</v>
      </c>
      <c r="BJ21" s="78">
        <v>14378611874</v>
      </c>
      <c r="BK21" s="198"/>
    </row>
    <row r="22" spans="1:63" ht="11.25">
      <c r="A22" s="14" t="s">
        <v>680</v>
      </c>
      <c r="B22" s="50" t="s">
        <v>264</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v>0</v>
      </c>
      <c r="AK22" s="72">
        <v>0</v>
      </c>
      <c r="AL22" s="72">
        <v>0</v>
      </c>
      <c r="AM22" s="72">
        <v>0</v>
      </c>
      <c r="AN22" s="72">
        <v>0</v>
      </c>
      <c r="AO22" s="72">
        <v>0</v>
      </c>
      <c r="AP22" s="72">
        <v>0</v>
      </c>
      <c r="AQ22" s="103">
        <v>0</v>
      </c>
      <c r="AR22" s="103">
        <v>0</v>
      </c>
      <c r="AS22" s="103">
        <v>0</v>
      </c>
      <c r="AT22" s="103">
        <v>0</v>
      </c>
      <c r="AU22" s="103"/>
      <c r="AV22" s="103"/>
      <c r="AW22" s="103"/>
      <c r="AX22" s="103"/>
      <c r="AY22" s="103"/>
      <c r="AZ22" s="103"/>
      <c r="BA22" s="103"/>
      <c r="BB22" s="103"/>
      <c r="BC22" s="103"/>
      <c r="BD22" s="103"/>
      <c r="BE22" s="103"/>
      <c r="BF22" s="103"/>
      <c r="BG22" s="103"/>
      <c r="BH22" s="103"/>
      <c r="BI22" s="103"/>
      <c r="BJ22" s="103"/>
      <c r="BK22" s="198"/>
    </row>
    <row r="23" spans="1:63" ht="11.25">
      <c r="A23" s="14" t="s">
        <v>681</v>
      </c>
      <c r="B23" s="50" t="s">
        <v>265</v>
      </c>
      <c r="C23" s="78">
        <v>1308110416</v>
      </c>
      <c r="D23" s="78">
        <v>1365597099</v>
      </c>
      <c r="E23" s="78">
        <v>1492409571</v>
      </c>
      <c r="F23" s="78">
        <v>1471472629</v>
      </c>
      <c r="G23" s="78">
        <v>7545602821</v>
      </c>
      <c r="H23" s="78">
        <v>8488709441</v>
      </c>
      <c r="I23" s="78">
        <v>9083086926</v>
      </c>
      <c r="J23" s="78">
        <v>8903953389</v>
      </c>
      <c r="K23" s="78">
        <v>9324886685</v>
      </c>
      <c r="L23" s="78">
        <v>9989425186</v>
      </c>
      <c r="M23" s="78">
        <v>10767870066</v>
      </c>
      <c r="N23" s="78">
        <v>10888580571</v>
      </c>
      <c r="O23" s="78">
        <v>11255631935</v>
      </c>
      <c r="P23" s="78">
        <v>12101080179</v>
      </c>
      <c r="Q23" s="78">
        <v>12644883832</v>
      </c>
      <c r="R23" s="78">
        <v>12926420029</v>
      </c>
      <c r="S23" s="78">
        <v>14525817867</v>
      </c>
      <c r="T23" s="78">
        <v>15245574799</v>
      </c>
      <c r="U23" s="78">
        <v>15897442667</v>
      </c>
      <c r="V23" s="78">
        <v>16063854449</v>
      </c>
      <c r="W23" s="78">
        <v>16989273236</v>
      </c>
      <c r="X23" s="78">
        <v>16806551915</v>
      </c>
      <c r="Y23" s="78">
        <v>17173586905</v>
      </c>
      <c r="Z23" s="78">
        <v>17098141489</v>
      </c>
      <c r="AA23" s="78">
        <v>19448913944</v>
      </c>
      <c r="AB23" s="78">
        <v>21905199439</v>
      </c>
      <c r="AC23" s="78">
        <v>21727851833</v>
      </c>
      <c r="AD23" s="78">
        <v>22413312310</v>
      </c>
      <c r="AE23" s="78">
        <v>22826846940</v>
      </c>
      <c r="AF23" s="78">
        <v>15565663284</v>
      </c>
      <c r="AG23" s="78">
        <v>18840345291</v>
      </c>
      <c r="AH23" s="78">
        <v>18960798980</v>
      </c>
      <c r="AI23" s="78">
        <v>16349119671</v>
      </c>
      <c r="AJ23" s="78">
        <v>16820050116</v>
      </c>
      <c r="AK23" s="78">
        <v>16940085579</v>
      </c>
      <c r="AL23" s="78">
        <v>16765159868</v>
      </c>
      <c r="AM23" s="78">
        <v>13443539898</v>
      </c>
      <c r="AN23" s="78">
        <v>13729585842</v>
      </c>
      <c r="AO23" s="78">
        <v>15242930672</v>
      </c>
      <c r="AP23" s="78">
        <v>15292091159</v>
      </c>
      <c r="AQ23" s="78">
        <v>16702896479</v>
      </c>
      <c r="AR23" s="78">
        <v>17003272818</v>
      </c>
      <c r="AS23" s="78">
        <v>18429676443</v>
      </c>
      <c r="AT23" s="78">
        <v>19281470437</v>
      </c>
      <c r="AU23" s="78">
        <v>20547895483</v>
      </c>
      <c r="AV23" s="78">
        <v>21501381367</v>
      </c>
      <c r="AW23" s="78">
        <v>22634320991</v>
      </c>
      <c r="AX23" s="78">
        <v>22575214209</v>
      </c>
      <c r="AY23" s="78">
        <v>25899412124</v>
      </c>
      <c r="AZ23" s="78">
        <v>24832633429</v>
      </c>
      <c r="BA23" s="78">
        <v>26550787463</v>
      </c>
      <c r="BB23" s="78">
        <v>26611359468</v>
      </c>
      <c r="BC23" s="78">
        <v>27388055132</v>
      </c>
      <c r="BD23" s="78">
        <v>30409421931</v>
      </c>
      <c r="BE23" s="78">
        <v>31051681597</v>
      </c>
      <c r="BF23" s="78">
        <v>33290380545</v>
      </c>
      <c r="BG23" s="78">
        <v>31693381962</v>
      </c>
      <c r="BH23" s="78">
        <v>32734008872</v>
      </c>
      <c r="BI23" s="78">
        <v>34223722977</v>
      </c>
      <c r="BJ23" s="78">
        <v>34153132830</v>
      </c>
      <c r="BK23" s="198"/>
    </row>
    <row r="24" spans="1:63" ht="11.25">
      <c r="A24" s="14" t="s">
        <v>682</v>
      </c>
      <c r="B24" s="50" t="s">
        <v>266</v>
      </c>
      <c r="C24" s="75">
        <v>11622652495</v>
      </c>
      <c r="D24" s="75">
        <v>12763672649</v>
      </c>
      <c r="E24" s="75">
        <v>13744099860</v>
      </c>
      <c r="F24" s="75">
        <v>14167981325</v>
      </c>
      <c r="G24" s="75">
        <v>16618649747</v>
      </c>
      <c r="H24" s="75">
        <v>17809049262</v>
      </c>
      <c r="I24" s="75">
        <v>18470994972</v>
      </c>
      <c r="J24" s="75">
        <v>19453697327</v>
      </c>
      <c r="K24" s="75">
        <v>19628314225</v>
      </c>
      <c r="L24" s="75">
        <v>20384232093</v>
      </c>
      <c r="M24" s="75">
        <v>20991759974</v>
      </c>
      <c r="N24" s="75">
        <v>21470690372</v>
      </c>
      <c r="O24" s="75">
        <v>22193790127</v>
      </c>
      <c r="P24" s="75">
        <v>23376928734</v>
      </c>
      <c r="Q24" s="75">
        <v>24224360681</v>
      </c>
      <c r="R24" s="75">
        <v>24456406050</v>
      </c>
      <c r="S24" s="75">
        <v>25218767319</v>
      </c>
      <c r="T24" s="75">
        <v>25893165429</v>
      </c>
      <c r="U24" s="75">
        <v>26675421326</v>
      </c>
      <c r="V24" s="75">
        <v>27674772842</v>
      </c>
      <c r="W24" s="75">
        <v>28475369517</v>
      </c>
      <c r="X24" s="75">
        <v>28917698769</v>
      </c>
      <c r="Y24" s="75">
        <v>29556752096</v>
      </c>
      <c r="Z24" s="75">
        <v>29664427232</v>
      </c>
      <c r="AA24" s="75">
        <v>33112554063</v>
      </c>
      <c r="AB24" s="75">
        <v>37544935878</v>
      </c>
      <c r="AC24" s="75">
        <v>38147343841</v>
      </c>
      <c r="AD24" s="75">
        <v>39089438824</v>
      </c>
      <c r="AE24" s="75">
        <v>39395150760</v>
      </c>
      <c r="AF24" s="75">
        <v>30752338179</v>
      </c>
      <c r="AG24" s="75">
        <v>41370595773</v>
      </c>
      <c r="AH24" s="75">
        <v>45074498732</v>
      </c>
      <c r="AI24" s="75">
        <v>38121393273</v>
      </c>
      <c r="AJ24" s="75">
        <v>39860466568</v>
      </c>
      <c r="AK24" s="75">
        <v>41900760604</v>
      </c>
      <c r="AL24" s="75">
        <v>41847630728</v>
      </c>
      <c r="AM24" s="75">
        <v>42522701088</v>
      </c>
      <c r="AN24" s="75">
        <v>44655417826</v>
      </c>
      <c r="AO24" s="75">
        <v>45739785166</v>
      </c>
      <c r="AP24" s="75">
        <v>43914596469</v>
      </c>
      <c r="AQ24" s="104">
        <v>43241832045</v>
      </c>
      <c r="AR24" s="104">
        <v>45389358110</v>
      </c>
      <c r="AS24" s="104">
        <v>47049352944</v>
      </c>
      <c r="AT24" s="104">
        <v>47722098487</v>
      </c>
      <c r="AU24" s="104">
        <v>50356658465</v>
      </c>
      <c r="AV24" s="104">
        <v>50997828186</v>
      </c>
      <c r="AW24" s="104">
        <v>51109287633</v>
      </c>
      <c r="AX24" s="104">
        <v>51293753661</v>
      </c>
      <c r="AY24" s="104">
        <v>55558122284</v>
      </c>
      <c r="AZ24" s="104">
        <v>54020560436</v>
      </c>
      <c r="BA24" s="104">
        <v>54878323874</v>
      </c>
      <c r="BB24" s="104">
        <v>54261951885</v>
      </c>
      <c r="BC24" s="104">
        <f aca="true" t="shared" si="2" ref="BC24:BJ24">IF(OR(ISNUMBER(BC29),ISNUMBER(BC30)),SUM(BC29:BC30),"")</f>
        <v>54409485970</v>
      </c>
      <c r="BD24" s="104">
        <f t="shared" si="2"/>
        <v>57342907464</v>
      </c>
      <c r="BE24" s="104">
        <f t="shared" si="2"/>
        <v>55582069242</v>
      </c>
      <c r="BF24" s="104">
        <f t="shared" si="2"/>
        <v>60192972538</v>
      </c>
      <c r="BG24" s="104">
        <f t="shared" si="2"/>
        <v>63580713139</v>
      </c>
      <c r="BH24" s="104">
        <f t="shared" si="2"/>
        <v>66064043244</v>
      </c>
      <c r="BI24" s="104">
        <f t="shared" si="2"/>
        <v>69178272947</v>
      </c>
      <c r="BJ24" s="104">
        <f t="shared" si="2"/>
        <v>77035323600</v>
      </c>
      <c r="BK24" s="198"/>
    </row>
    <row r="25" spans="1:63" ht="11.25">
      <c r="A25" s="14" t="s">
        <v>683</v>
      </c>
      <c r="B25" s="50" t="s">
        <v>267</v>
      </c>
      <c r="C25" s="78">
        <v>2071804100</v>
      </c>
      <c r="D25" s="78">
        <v>2332847575</v>
      </c>
      <c r="E25" s="78">
        <v>2465893814</v>
      </c>
      <c r="F25" s="78">
        <v>2790772094</v>
      </c>
      <c r="G25" s="78">
        <v>3383660712</v>
      </c>
      <c r="H25" s="78">
        <v>3535636292</v>
      </c>
      <c r="I25" s="78">
        <v>3626321528</v>
      </c>
      <c r="J25" s="78">
        <v>3589037544</v>
      </c>
      <c r="K25" s="78">
        <v>3733550944</v>
      </c>
      <c r="L25" s="78">
        <v>4092103350</v>
      </c>
      <c r="M25" s="78">
        <v>4047007138</v>
      </c>
      <c r="N25" s="78">
        <v>3107090210</v>
      </c>
      <c r="O25" s="78">
        <v>4127691092</v>
      </c>
      <c r="P25" s="78">
        <v>4105586173</v>
      </c>
      <c r="Q25" s="78">
        <v>4228268605</v>
      </c>
      <c r="R25" s="78">
        <v>4290377959</v>
      </c>
      <c r="S25" s="78">
        <v>4550599580</v>
      </c>
      <c r="T25" s="78">
        <v>4668697310</v>
      </c>
      <c r="U25" s="78">
        <v>4696846986</v>
      </c>
      <c r="V25" s="78">
        <v>4933322686</v>
      </c>
      <c r="W25" s="78">
        <v>5015775077</v>
      </c>
      <c r="X25" s="78">
        <v>5285594589</v>
      </c>
      <c r="Y25" s="78">
        <v>5555939961</v>
      </c>
      <c r="Z25" s="78">
        <v>5719617870</v>
      </c>
      <c r="AA25" s="78">
        <v>6760151619</v>
      </c>
      <c r="AB25" s="78">
        <v>7598746497</v>
      </c>
      <c r="AC25" s="78">
        <v>9922313130</v>
      </c>
      <c r="AD25" s="78">
        <v>10561896274</v>
      </c>
      <c r="AE25" s="78">
        <v>10210497039</v>
      </c>
      <c r="AF25" s="78">
        <v>11410435475</v>
      </c>
      <c r="AG25" s="78">
        <v>14747456693</v>
      </c>
      <c r="AH25" s="78">
        <v>13732785913</v>
      </c>
      <c r="AI25" s="78">
        <v>12392062425</v>
      </c>
      <c r="AJ25" s="78">
        <v>13067554681</v>
      </c>
      <c r="AK25" s="78">
        <v>12949006534</v>
      </c>
      <c r="AL25" s="78">
        <v>12908716601</v>
      </c>
      <c r="AM25" s="78">
        <v>14455378768</v>
      </c>
      <c r="AN25" s="78">
        <v>14421502052</v>
      </c>
      <c r="AO25" s="78">
        <v>11928920188</v>
      </c>
      <c r="AP25" s="78">
        <v>12515340891</v>
      </c>
      <c r="AQ25" s="78">
        <v>12272822489</v>
      </c>
      <c r="AR25" s="78">
        <v>13635170110</v>
      </c>
      <c r="AS25" s="78">
        <v>13214030104</v>
      </c>
      <c r="AT25" s="78">
        <v>13017913399</v>
      </c>
      <c r="AU25" s="78">
        <v>12414868092</v>
      </c>
      <c r="AV25" s="78">
        <v>12711065028</v>
      </c>
      <c r="AW25" s="78">
        <v>12535295554</v>
      </c>
      <c r="AX25" s="78">
        <v>12706658671</v>
      </c>
      <c r="AY25" s="78">
        <v>13641141550</v>
      </c>
      <c r="AZ25" s="78">
        <v>12969379467</v>
      </c>
      <c r="BA25" s="78">
        <v>13343082514</v>
      </c>
      <c r="BB25" s="78">
        <v>13270097021</v>
      </c>
      <c r="BC25" s="78">
        <v>12534565519</v>
      </c>
      <c r="BD25" s="78">
        <v>12790636058</v>
      </c>
      <c r="BE25" s="78">
        <v>12413728952</v>
      </c>
      <c r="BF25" s="78">
        <v>13126937351</v>
      </c>
      <c r="BG25" s="78">
        <v>13994475789</v>
      </c>
      <c r="BH25" s="78">
        <v>14722345678</v>
      </c>
      <c r="BI25" s="78">
        <v>14565759731</v>
      </c>
      <c r="BJ25" s="78">
        <v>14559437664</v>
      </c>
      <c r="BK25" s="198"/>
    </row>
    <row r="26" spans="1:63" ht="11.25">
      <c r="A26" s="14" t="s">
        <v>684</v>
      </c>
      <c r="B26" s="50" t="s">
        <v>268</v>
      </c>
      <c r="C26" s="72">
        <v>0</v>
      </c>
      <c r="D26" s="72">
        <v>0</v>
      </c>
      <c r="E26" s="72">
        <v>0</v>
      </c>
      <c r="F26" s="72">
        <v>0</v>
      </c>
      <c r="G26" s="72">
        <v>2731316940</v>
      </c>
      <c r="H26" s="72">
        <v>3177141775</v>
      </c>
      <c r="I26" s="72">
        <v>3293243262</v>
      </c>
      <c r="J26" s="72">
        <v>3237462335</v>
      </c>
      <c r="K26" s="72">
        <v>3143066431</v>
      </c>
      <c r="L26" s="72">
        <v>3103764297</v>
      </c>
      <c r="M26" s="72">
        <v>3285147835</v>
      </c>
      <c r="N26" s="72">
        <v>4129530780</v>
      </c>
      <c r="O26" s="72">
        <v>3154582442</v>
      </c>
      <c r="P26" s="72">
        <v>3387993751</v>
      </c>
      <c r="Q26" s="72">
        <v>3554530047</v>
      </c>
      <c r="R26" s="72">
        <v>3739320918</v>
      </c>
      <c r="S26" s="72">
        <v>4102162987</v>
      </c>
      <c r="T26" s="72">
        <v>4146132284</v>
      </c>
      <c r="U26" s="72">
        <v>4271143811</v>
      </c>
      <c r="V26" s="72">
        <v>3974453977</v>
      </c>
      <c r="W26" s="72">
        <v>4221512326</v>
      </c>
      <c r="X26" s="72">
        <v>4230534523</v>
      </c>
      <c r="Y26" s="72">
        <v>4424823690</v>
      </c>
      <c r="Z26" s="72">
        <v>4180428275</v>
      </c>
      <c r="AA26" s="72">
        <v>5119113099</v>
      </c>
      <c r="AB26" s="72">
        <v>7021317892</v>
      </c>
      <c r="AC26" s="72">
        <v>4874744245</v>
      </c>
      <c r="AD26" s="72">
        <v>5018590184</v>
      </c>
      <c r="AE26" s="72">
        <v>5591689267</v>
      </c>
      <c r="AF26" s="72">
        <v>5271581934</v>
      </c>
      <c r="AG26" s="72">
        <v>6720810407</v>
      </c>
      <c r="AH26" s="72">
        <v>10496004827</v>
      </c>
      <c r="AI26" s="72">
        <v>9951409715</v>
      </c>
      <c r="AJ26" s="72">
        <v>10573526698</v>
      </c>
      <c r="AK26" s="72">
        <v>11543234844</v>
      </c>
      <c r="AL26" s="72">
        <v>11799728964</v>
      </c>
      <c r="AM26" s="72">
        <v>11658796927</v>
      </c>
      <c r="AN26" s="72">
        <v>12919473572</v>
      </c>
      <c r="AO26" s="72">
        <v>13904503560</v>
      </c>
      <c r="AP26" s="72">
        <v>12847142993</v>
      </c>
      <c r="AQ26" s="103">
        <v>12451968697</v>
      </c>
      <c r="AR26" s="103">
        <v>11996671218</v>
      </c>
      <c r="AS26" s="103">
        <v>13550893442</v>
      </c>
      <c r="AT26" s="103">
        <v>14330534841</v>
      </c>
      <c r="AU26" s="103">
        <v>16766236849</v>
      </c>
      <c r="AV26" s="103">
        <v>16365385618</v>
      </c>
      <c r="AW26" s="103">
        <v>15808061491</v>
      </c>
      <c r="AX26" s="103">
        <v>16692895200</v>
      </c>
      <c r="AY26" s="103">
        <v>18919162038</v>
      </c>
      <c r="AZ26" s="103">
        <v>18667859775</v>
      </c>
      <c r="BA26" s="103">
        <v>19216155309</v>
      </c>
      <c r="BB26" s="103">
        <v>18822632555</v>
      </c>
      <c r="BC26" s="103">
        <v>19355795693</v>
      </c>
      <c r="BD26" s="103">
        <v>21055265648</v>
      </c>
      <c r="BE26" s="103">
        <v>19676239991</v>
      </c>
      <c r="BF26" s="103">
        <v>19119403547</v>
      </c>
      <c r="BG26" s="103">
        <v>21742986352</v>
      </c>
      <c r="BH26" s="103">
        <v>22043709200</v>
      </c>
      <c r="BI26" s="103">
        <v>24750826320</v>
      </c>
      <c r="BJ26" s="103">
        <v>32205697617</v>
      </c>
      <c r="BK26" s="198"/>
    </row>
    <row r="27" spans="1:63" ht="11.25">
      <c r="A27" s="14" t="s">
        <v>685</v>
      </c>
      <c r="B27" s="50" t="s">
        <v>269</v>
      </c>
      <c r="C27" s="78">
        <v>5004529158</v>
      </c>
      <c r="D27" s="78">
        <v>5392544518</v>
      </c>
      <c r="E27" s="78">
        <v>5311600956</v>
      </c>
      <c r="F27" s="78">
        <v>5678204343</v>
      </c>
      <c r="G27" s="78">
        <v>4550752919</v>
      </c>
      <c r="H27" s="78">
        <v>4722520086</v>
      </c>
      <c r="I27" s="78">
        <v>4635513339</v>
      </c>
      <c r="J27" s="78">
        <v>4892213706</v>
      </c>
      <c r="K27" s="78">
        <v>4892074723</v>
      </c>
      <c r="L27" s="78">
        <v>5222990898</v>
      </c>
      <c r="M27" s="78">
        <v>5229335107</v>
      </c>
      <c r="N27" s="78">
        <v>5251037275</v>
      </c>
      <c r="O27" s="78">
        <v>5217885007</v>
      </c>
      <c r="P27" s="78">
        <v>5743961958</v>
      </c>
      <c r="Q27" s="78">
        <v>6059720425</v>
      </c>
      <c r="R27" s="78">
        <v>5955420044</v>
      </c>
      <c r="S27" s="78">
        <v>5731267858</v>
      </c>
      <c r="T27" s="78">
        <v>6168005458</v>
      </c>
      <c r="U27" s="78">
        <v>6307066557</v>
      </c>
      <c r="V27" s="78">
        <v>6736838815</v>
      </c>
      <c r="W27" s="78">
        <v>6728436602</v>
      </c>
      <c r="X27" s="78">
        <v>6626711598</v>
      </c>
      <c r="Y27" s="78">
        <v>6661776711</v>
      </c>
      <c r="Z27" s="78">
        <v>6849179990</v>
      </c>
      <c r="AA27" s="78">
        <v>6754039119</v>
      </c>
      <c r="AB27" s="78">
        <v>7469256322</v>
      </c>
      <c r="AC27" s="78">
        <v>7579626892</v>
      </c>
      <c r="AD27" s="78">
        <v>7810771345</v>
      </c>
      <c r="AE27" s="78">
        <v>7499204203</v>
      </c>
      <c r="AF27" s="78">
        <v>7466614333</v>
      </c>
      <c r="AG27" s="78">
        <v>8191524292</v>
      </c>
      <c r="AH27" s="78">
        <v>8921819243</v>
      </c>
      <c r="AI27" s="78">
        <v>8089357171</v>
      </c>
      <c r="AJ27" s="78">
        <v>8454769581</v>
      </c>
      <c r="AK27" s="78">
        <v>9410739662</v>
      </c>
      <c r="AL27" s="78">
        <v>9307608929</v>
      </c>
      <c r="AM27" s="78">
        <v>8072262316</v>
      </c>
      <c r="AN27" s="78">
        <v>8748166759</v>
      </c>
      <c r="AO27" s="78">
        <v>10859252314</v>
      </c>
      <c r="AP27" s="78">
        <v>9328533816</v>
      </c>
      <c r="AQ27" s="78">
        <v>8867679058</v>
      </c>
      <c r="AR27" s="78">
        <v>9310160679</v>
      </c>
      <c r="AS27" s="78">
        <v>9924211802</v>
      </c>
      <c r="AT27" s="78">
        <v>10077714629</v>
      </c>
      <c r="AU27" s="78">
        <v>9873441163</v>
      </c>
      <c r="AV27" s="78">
        <v>10160984874</v>
      </c>
      <c r="AW27" s="78">
        <v>11292461414</v>
      </c>
      <c r="AX27" s="78">
        <v>10431247789</v>
      </c>
      <c r="AY27" s="78">
        <v>10656608416</v>
      </c>
      <c r="AZ27" s="78">
        <v>10953302821</v>
      </c>
      <c r="BA27" s="78">
        <v>10825269127</v>
      </c>
      <c r="BB27" s="78">
        <v>10457445476</v>
      </c>
      <c r="BC27" s="78">
        <v>10272477710</v>
      </c>
      <c r="BD27" s="78">
        <v>10917615574</v>
      </c>
      <c r="BE27" s="78">
        <v>10874782415</v>
      </c>
      <c r="BF27" s="78">
        <v>11163267451</v>
      </c>
      <c r="BG27" s="78">
        <v>12485210976</v>
      </c>
      <c r="BH27" s="78">
        <v>13041345924</v>
      </c>
      <c r="BI27" s="78">
        <v>13497156531</v>
      </c>
      <c r="BJ27" s="78">
        <v>14002627780</v>
      </c>
      <c r="BK27" s="198"/>
    </row>
    <row r="28" spans="1:63" ht="11.25">
      <c r="A28" s="14" t="s">
        <v>686</v>
      </c>
      <c r="B28" s="50" t="s">
        <v>270</v>
      </c>
      <c r="C28" s="72">
        <v>4546319237</v>
      </c>
      <c r="D28" s="72">
        <v>5038280556</v>
      </c>
      <c r="E28" s="72">
        <v>5966605090</v>
      </c>
      <c r="F28" s="72">
        <v>5699004888</v>
      </c>
      <c r="G28" s="72">
        <v>5952919176</v>
      </c>
      <c r="H28" s="72">
        <v>6373751109</v>
      </c>
      <c r="I28" s="72">
        <v>6915916843</v>
      </c>
      <c r="J28" s="72">
        <v>7734983742</v>
      </c>
      <c r="K28" s="72">
        <v>7859622127</v>
      </c>
      <c r="L28" s="72">
        <v>7965373548</v>
      </c>
      <c r="M28" s="72">
        <v>8430269894</v>
      </c>
      <c r="N28" s="72">
        <v>8983032107</v>
      </c>
      <c r="O28" s="72">
        <v>9693631586</v>
      </c>
      <c r="P28" s="72">
        <v>10139386852</v>
      </c>
      <c r="Q28" s="72">
        <v>10381841604</v>
      </c>
      <c r="R28" s="72">
        <v>10471287129</v>
      </c>
      <c r="S28" s="72">
        <v>10834736894</v>
      </c>
      <c r="T28" s="72">
        <v>10910330377</v>
      </c>
      <c r="U28" s="72">
        <v>11400363972</v>
      </c>
      <c r="V28" s="72">
        <v>12030157364</v>
      </c>
      <c r="W28" s="72">
        <v>12509645512</v>
      </c>
      <c r="X28" s="72">
        <v>12774858059</v>
      </c>
      <c r="Y28" s="72">
        <v>12914211734</v>
      </c>
      <c r="Z28" s="72">
        <v>12915201097</v>
      </c>
      <c r="AA28" s="72">
        <v>14479250226</v>
      </c>
      <c r="AB28" s="72">
        <v>15455615167</v>
      </c>
      <c r="AC28" s="72">
        <v>15770659574</v>
      </c>
      <c r="AD28" s="72">
        <v>15698181021</v>
      </c>
      <c r="AE28" s="72">
        <v>16093760251</v>
      </c>
      <c r="AF28" s="72">
        <v>6603706437</v>
      </c>
      <c r="AG28" s="72">
        <v>11710804381</v>
      </c>
      <c r="AH28" s="72">
        <v>11923888749</v>
      </c>
      <c r="AI28" s="72">
        <v>7688563962</v>
      </c>
      <c r="AJ28" s="72">
        <v>7764615608</v>
      </c>
      <c r="AK28" s="72">
        <v>7997779564</v>
      </c>
      <c r="AL28" s="72">
        <v>7831576234</v>
      </c>
      <c r="AM28" s="72">
        <v>8336263077</v>
      </c>
      <c r="AN28" s="72">
        <v>8566275443</v>
      </c>
      <c r="AO28" s="72">
        <v>9047109104</v>
      </c>
      <c r="AP28" s="72">
        <v>9223578769</v>
      </c>
      <c r="AQ28" s="103">
        <v>9649361801</v>
      </c>
      <c r="AR28" s="103">
        <v>10447356103</v>
      </c>
      <c r="AS28" s="103">
        <v>10360217596</v>
      </c>
      <c r="AT28" s="103">
        <v>10295935618</v>
      </c>
      <c r="AU28" s="103">
        <v>11302112361</v>
      </c>
      <c r="AV28" s="103">
        <v>11760392666</v>
      </c>
      <c r="AW28" s="103">
        <v>11473469174</v>
      </c>
      <c r="AX28" s="103">
        <v>11462952001</v>
      </c>
      <c r="AY28" s="103">
        <v>12341210280</v>
      </c>
      <c r="AZ28" s="103">
        <v>11430018373</v>
      </c>
      <c r="BA28" s="103">
        <v>11493816924</v>
      </c>
      <c r="BB28" s="103">
        <v>11711776833</v>
      </c>
      <c r="BC28" s="103">
        <v>12246647048</v>
      </c>
      <c r="BD28" s="103">
        <v>12579390184</v>
      </c>
      <c r="BE28" s="103">
        <v>12617317884</v>
      </c>
      <c r="BF28" s="103">
        <v>16783364189</v>
      </c>
      <c r="BG28" s="103">
        <v>15358040022</v>
      </c>
      <c r="BH28" s="103">
        <v>16256642442</v>
      </c>
      <c r="BI28" s="103">
        <v>16364530365</v>
      </c>
      <c r="BJ28" s="103">
        <v>16267560539</v>
      </c>
      <c r="BK28" s="198"/>
    </row>
    <row r="29" spans="1:63" ht="11.25">
      <c r="A29" s="14" t="s">
        <v>687</v>
      </c>
      <c r="B29" s="50" t="s">
        <v>271</v>
      </c>
      <c r="C29" s="90">
        <v>11622652495</v>
      </c>
      <c r="D29" s="90">
        <v>12763672649</v>
      </c>
      <c r="E29" s="90">
        <v>13744099860</v>
      </c>
      <c r="F29" s="90">
        <v>14167981325</v>
      </c>
      <c r="G29" s="90">
        <v>16618649747</v>
      </c>
      <c r="H29" s="90">
        <v>17809049262</v>
      </c>
      <c r="I29" s="90">
        <v>18470994972</v>
      </c>
      <c r="J29" s="90">
        <v>19453697327</v>
      </c>
      <c r="K29" s="90">
        <v>19628314225</v>
      </c>
      <c r="L29" s="90">
        <v>20384232093</v>
      </c>
      <c r="M29" s="90">
        <v>20991759974</v>
      </c>
      <c r="N29" s="90">
        <v>21470690372</v>
      </c>
      <c r="O29" s="90">
        <v>22193790127</v>
      </c>
      <c r="P29" s="90">
        <v>23376928734</v>
      </c>
      <c r="Q29" s="90">
        <v>24224360681</v>
      </c>
      <c r="R29" s="90">
        <v>24456406050</v>
      </c>
      <c r="S29" s="90">
        <v>25218767319</v>
      </c>
      <c r="T29" s="90">
        <v>25893165429</v>
      </c>
      <c r="U29" s="90">
        <v>26675421326</v>
      </c>
      <c r="V29" s="90">
        <v>27674772842</v>
      </c>
      <c r="W29" s="90">
        <v>28475369517</v>
      </c>
      <c r="X29" s="90">
        <v>28917698769</v>
      </c>
      <c r="Y29" s="90">
        <v>29556752096</v>
      </c>
      <c r="Z29" s="90">
        <v>29664427232</v>
      </c>
      <c r="AA29" s="90">
        <v>33112554063</v>
      </c>
      <c r="AB29" s="90">
        <v>37544935878</v>
      </c>
      <c r="AC29" s="90">
        <v>38147343841</v>
      </c>
      <c r="AD29" s="90">
        <v>39089438824</v>
      </c>
      <c r="AE29" s="90">
        <v>39395150760</v>
      </c>
      <c r="AF29" s="90">
        <v>30752338179</v>
      </c>
      <c r="AG29" s="90">
        <v>41370595773</v>
      </c>
      <c r="AH29" s="90">
        <v>45074498732</v>
      </c>
      <c r="AI29" s="90">
        <v>38121393273</v>
      </c>
      <c r="AJ29" s="90">
        <v>39860466568</v>
      </c>
      <c r="AK29" s="90">
        <v>41900760604</v>
      </c>
      <c r="AL29" s="90">
        <v>41847630728</v>
      </c>
      <c r="AM29" s="90">
        <v>42522701088</v>
      </c>
      <c r="AN29" s="90">
        <v>44655417826</v>
      </c>
      <c r="AO29" s="90">
        <v>45739785166</v>
      </c>
      <c r="AP29" s="90">
        <v>43914596469</v>
      </c>
      <c r="AQ29" s="90">
        <v>43241832045</v>
      </c>
      <c r="AR29" s="90">
        <v>45389358110</v>
      </c>
      <c r="AS29" s="90">
        <v>47049352944</v>
      </c>
      <c r="AT29" s="90">
        <v>47722098487</v>
      </c>
      <c r="AU29" s="90">
        <v>50356658465</v>
      </c>
      <c r="AV29" s="90">
        <v>50997828186</v>
      </c>
      <c r="AW29" s="90">
        <v>51109287633</v>
      </c>
      <c r="AX29" s="90">
        <v>51293753661</v>
      </c>
      <c r="AY29" s="90">
        <v>55558122284</v>
      </c>
      <c r="AZ29" s="90">
        <v>54020560436</v>
      </c>
      <c r="BA29" s="90">
        <v>54878323874</v>
      </c>
      <c r="BB29" s="90">
        <v>54261951885</v>
      </c>
      <c r="BC29" s="90">
        <f aca="true" t="shared" si="3" ref="BC29:BJ29">IF(OR(ISNUMBER(BC25),ISNUMBER(BC26),ISNUMBER(BC27),ISNUMBER(BC28)),SUM(BC25:BC28),"")</f>
        <v>54409485970</v>
      </c>
      <c r="BD29" s="90">
        <f t="shared" si="3"/>
        <v>57342907464</v>
      </c>
      <c r="BE29" s="90">
        <f t="shared" si="3"/>
        <v>55582069242</v>
      </c>
      <c r="BF29" s="90">
        <f t="shared" si="3"/>
        <v>60192972538</v>
      </c>
      <c r="BG29" s="90">
        <f t="shared" si="3"/>
        <v>63580713139</v>
      </c>
      <c r="BH29" s="90">
        <f t="shared" si="3"/>
        <v>66064043244</v>
      </c>
      <c r="BI29" s="90">
        <f t="shared" si="3"/>
        <v>69178272947</v>
      </c>
      <c r="BJ29" s="90">
        <f t="shared" si="3"/>
        <v>77035323600</v>
      </c>
      <c r="BK29" s="198"/>
    </row>
    <row r="30" spans="1:63" ht="11.25">
      <c r="A30" s="14" t="s">
        <v>688</v>
      </c>
      <c r="B30" s="50" t="s">
        <v>272</v>
      </c>
      <c r="C30" s="72"/>
      <c r="D30" s="72">
        <v>0</v>
      </c>
      <c r="E30" s="72">
        <v>0</v>
      </c>
      <c r="F30" s="72">
        <v>0</v>
      </c>
      <c r="G30" s="72">
        <v>0</v>
      </c>
      <c r="H30" s="72">
        <v>0</v>
      </c>
      <c r="I30" s="72">
        <v>0</v>
      </c>
      <c r="J30" s="72">
        <v>0</v>
      </c>
      <c r="K30" s="72">
        <v>0</v>
      </c>
      <c r="L30" s="72">
        <v>0</v>
      </c>
      <c r="M30" s="72">
        <v>0</v>
      </c>
      <c r="N30" s="72">
        <v>0</v>
      </c>
      <c r="O30" s="72">
        <v>0</v>
      </c>
      <c r="P30" s="72">
        <v>0</v>
      </c>
      <c r="Q30" s="72">
        <v>0</v>
      </c>
      <c r="R30" s="72">
        <v>0</v>
      </c>
      <c r="S30" s="72">
        <v>0</v>
      </c>
      <c r="T30" s="72">
        <v>0</v>
      </c>
      <c r="U30" s="72">
        <v>0</v>
      </c>
      <c r="V30" s="72">
        <v>0</v>
      </c>
      <c r="W30" s="72">
        <v>0</v>
      </c>
      <c r="X30" s="72">
        <v>0</v>
      </c>
      <c r="Y30" s="72">
        <v>0</v>
      </c>
      <c r="Z30" s="72">
        <v>0</v>
      </c>
      <c r="AA30" s="72">
        <v>0</v>
      </c>
      <c r="AB30" s="72"/>
      <c r="AC30" s="72"/>
      <c r="AD30" s="72"/>
      <c r="AE30" s="72"/>
      <c r="AF30" s="72"/>
      <c r="AG30" s="72"/>
      <c r="AH30" s="72"/>
      <c r="AI30" s="72"/>
      <c r="AJ30" s="72"/>
      <c r="AK30" s="72"/>
      <c r="AL30" s="72"/>
      <c r="AM30" s="72"/>
      <c r="AN30" s="72"/>
      <c r="AO30" s="72"/>
      <c r="AP30" s="72"/>
      <c r="AQ30" s="103"/>
      <c r="AR30" s="103"/>
      <c r="AS30" s="103"/>
      <c r="AT30" s="103"/>
      <c r="AU30" s="103"/>
      <c r="AV30" s="103"/>
      <c r="AW30" s="103"/>
      <c r="AX30" s="103"/>
      <c r="AY30" s="103"/>
      <c r="AZ30" s="103"/>
      <c r="BA30" s="103"/>
      <c r="BB30" s="103"/>
      <c r="BC30" s="103"/>
      <c r="BD30" s="103"/>
      <c r="BE30" s="103"/>
      <c r="BF30" s="103"/>
      <c r="BG30" s="103"/>
      <c r="BH30" s="103"/>
      <c r="BI30" s="103"/>
      <c r="BJ30" s="103"/>
      <c r="BK30" s="198"/>
    </row>
    <row r="31" spans="1:63" ht="11.25">
      <c r="A31" s="14" t="s">
        <v>689</v>
      </c>
      <c r="B31" s="50" t="s">
        <v>273</v>
      </c>
      <c r="C31" s="95">
        <v>8967277350</v>
      </c>
      <c r="D31" s="95">
        <v>9716593361</v>
      </c>
      <c r="E31" s="95">
        <v>10077391694</v>
      </c>
      <c r="F31" s="95">
        <v>9938632910</v>
      </c>
      <c r="G31" s="95">
        <v>10320436539</v>
      </c>
      <c r="H31" s="95">
        <v>10609820012</v>
      </c>
      <c r="I31" s="95">
        <v>10853236987</v>
      </c>
      <c r="J31" s="95">
        <v>11208654489</v>
      </c>
      <c r="K31" s="95">
        <v>11785110279</v>
      </c>
      <c r="L31" s="95">
        <v>12431738640</v>
      </c>
      <c r="M31" s="95">
        <v>12696935392</v>
      </c>
      <c r="N31" s="95">
        <v>13705993202</v>
      </c>
      <c r="O31" s="95">
        <v>13977096534</v>
      </c>
      <c r="P31" s="95">
        <v>14237617714</v>
      </c>
      <c r="Q31" s="95">
        <v>15214387813</v>
      </c>
      <c r="R31" s="95">
        <v>16043569110</v>
      </c>
      <c r="S31" s="95">
        <v>17325808239</v>
      </c>
      <c r="T31" s="95">
        <v>17739171078</v>
      </c>
      <c r="U31" s="95">
        <v>18540614839</v>
      </c>
      <c r="V31" s="95">
        <v>19295686935</v>
      </c>
      <c r="W31" s="95">
        <v>19949163047</v>
      </c>
      <c r="X31" s="95">
        <v>18505441197</v>
      </c>
      <c r="Y31" s="95">
        <v>18315785443</v>
      </c>
      <c r="Z31" s="95">
        <v>19076262029</v>
      </c>
      <c r="AA31" s="95">
        <v>19407832601</v>
      </c>
      <c r="AB31" s="95">
        <v>23278452663</v>
      </c>
      <c r="AC31" s="95">
        <v>24275773344</v>
      </c>
      <c r="AD31" s="95">
        <v>25217652488</v>
      </c>
      <c r="AE31" s="95">
        <v>25100200116</v>
      </c>
      <c r="AF31" s="95">
        <v>27095246152</v>
      </c>
      <c r="AG31" s="95">
        <v>24100903692</v>
      </c>
      <c r="AH31" s="95">
        <v>25486712511</v>
      </c>
      <c r="AI31" s="95">
        <v>22250296251</v>
      </c>
      <c r="AJ31" s="95">
        <v>23537368548</v>
      </c>
      <c r="AK31" s="95">
        <v>24153387427</v>
      </c>
      <c r="AL31" s="95">
        <v>24110315486</v>
      </c>
      <c r="AM31" s="95">
        <v>26658776154</v>
      </c>
      <c r="AN31" s="95">
        <v>27189647693</v>
      </c>
      <c r="AO31" s="95">
        <v>28465234060</v>
      </c>
      <c r="AP31" s="95">
        <v>35269553542</v>
      </c>
      <c r="AQ31" s="95">
        <v>36103249319</v>
      </c>
      <c r="AR31" s="95">
        <v>37422524042</v>
      </c>
      <c r="AS31" s="95">
        <v>39557370849</v>
      </c>
      <c r="AT31" s="95">
        <v>41883062601</v>
      </c>
      <c r="AU31" s="95">
        <v>42665724339</v>
      </c>
      <c r="AV31" s="95">
        <v>43094586499</v>
      </c>
      <c r="AW31" s="95">
        <v>44943640865</v>
      </c>
      <c r="AX31" s="95">
        <v>46363064903</v>
      </c>
      <c r="AY31" s="95">
        <v>47318516943</v>
      </c>
      <c r="AZ31" s="95">
        <v>46652306319</v>
      </c>
      <c r="BA31" s="95">
        <v>48393109461</v>
      </c>
      <c r="BB31" s="95">
        <v>49820441916</v>
      </c>
      <c r="BC31" s="95">
        <v>51247746525</v>
      </c>
      <c r="BD31" s="95">
        <v>53635118972</v>
      </c>
      <c r="BE31" s="95">
        <v>57572628679</v>
      </c>
      <c r="BF31" s="95">
        <v>57628218608</v>
      </c>
      <c r="BG31" s="95">
        <v>61100123590</v>
      </c>
      <c r="BH31" s="95">
        <v>62150003646</v>
      </c>
      <c r="BI31" s="95">
        <v>66964239415</v>
      </c>
      <c r="BJ31" s="95">
        <v>70963168657</v>
      </c>
      <c r="BK31" s="198"/>
    </row>
    <row r="32" spans="1:63" ht="11.25">
      <c r="A32" s="14" t="s">
        <v>690</v>
      </c>
      <c r="B32" s="50" t="s">
        <v>274</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198"/>
    </row>
    <row r="33" spans="1:63" ht="11.25">
      <c r="A33" s="14" t="s">
        <v>691</v>
      </c>
      <c r="B33" s="50" t="s">
        <v>275</v>
      </c>
      <c r="C33" s="75">
        <v>20589929845</v>
      </c>
      <c r="D33" s="75">
        <v>22480266010</v>
      </c>
      <c r="E33" s="75">
        <v>23821491554</v>
      </c>
      <c r="F33" s="75">
        <v>24106614235</v>
      </c>
      <c r="G33" s="75">
        <v>26939086286</v>
      </c>
      <c r="H33" s="75">
        <v>28418869274</v>
      </c>
      <c r="I33" s="75">
        <v>29324231959</v>
      </c>
      <c r="J33" s="75">
        <v>30662351816</v>
      </c>
      <c r="K33" s="75">
        <v>31413424504</v>
      </c>
      <c r="L33" s="75">
        <v>32815970733</v>
      </c>
      <c r="M33" s="75">
        <v>33688695366</v>
      </c>
      <c r="N33" s="75">
        <v>35176683574</v>
      </c>
      <c r="O33" s="75">
        <v>36170886661</v>
      </c>
      <c r="P33" s="75">
        <v>37614546448</v>
      </c>
      <c r="Q33" s="75">
        <v>39438748494</v>
      </c>
      <c r="R33" s="75">
        <v>40499975160</v>
      </c>
      <c r="S33" s="75">
        <v>42544575558</v>
      </c>
      <c r="T33" s="75">
        <v>43632336507</v>
      </c>
      <c r="U33" s="75">
        <v>45216036165</v>
      </c>
      <c r="V33" s="75">
        <v>46970459777</v>
      </c>
      <c r="W33" s="75">
        <v>48424532564</v>
      </c>
      <c r="X33" s="75">
        <v>47423139966</v>
      </c>
      <c r="Y33" s="75">
        <v>47872537539</v>
      </c>
      <c r="Z33" s="75">
        <v>48740689261</v>
      </c>
      <c r="AA33" s="75">
        <v>52520386664</v>
      </c>
      <c r="AB33" s="75">
        <v>60823388541</v>
      </c>
      <c r="AC33" s="75">
        <v>62423117185</v>
      </c>
      <c r="AD33" s="75">
        <v>64307091312</v>
      </c>
      <c r="AE33" s="75">
        <v>64495350876</v>
      </c>
      <c r="AF33" s="75">
        <v>57847584331</v>
      </c>
      <c r="AG33" s="75">
        <v>65471499465</v>
      </c>
      <c r="AH33" s="75">
        <v>70561211243</v>
      </c>
      <c r="AI33" s="75">
        <v>60371689524</v>
      </c>
      <c r="AJ33" s="75">
        <v>63397835116</v>
      </c>
      <c r="AK33" s="75">
        <v>66054148031</v>
      </c>
      <c r="AL33" s="75">
        <v>65957946214</v>
      </c>
      <c r="AM33" s="75">
        <v>69181477242</v>
      </c>
      <c r="AN33" s="75">
        <v>71845065519</v>
      </c>
      <c r="AO33" s="75">
        <v>74205019226</v>
      </c>
      <c r="AP33" s="75">
        <v>79184150011</v>
      </c>
      <c r="AQ33" s="104">
        <v>79345081364</v>
      </c>
      <c r="AR33" s="104">
        <v>82811882152</v>
      </c>
      <c r="AS33" s="104">
        <v>86606723793</v>
      </c>
      <c r="AT33" s="104">
        <v>89605161088</v>
      </c>
      <c r="AU33" s="104">
        <v>93022382804</v>
      </c>
      <c r="AV33" s="104">
        <v>94092414685</v>
      </c>
      <c r="AW33" s="104">
        <v>96052928498</v>
      </c>
      <c r="AX33" s="104">
        <v>97656818564</v>
      </c>
      <c r="AY33" s="104">
        <v>102876639227</v>
      </c>
      <c r="AZ33" s="104">
        <v>100672866755</v>
      </c>
      <c r="BA33" s="104">
        <v>103271433335</v>
      </c>
      <c r="BB33" s="104">
        <v>104082393801</v>
      </c>
      <c r="BC33" s="104">
        <f aca="true" t="shared" si="4" ref="BC33:BJ33">IF(OR(ISNUMBER(BC24),ISNUMBER(BC31)),SUM(BC24)+SUM(BC31),"")</f>
        <v>105657232495</v>
      </c>
      <c r="BD33" s="104">
        <f t="shared" si="4"/>
        <v>110978026436</v>
      </c>
      <c r="BE33" s="104">
        <f t="shared" si="4"/>
        <v>113154697921</v>
      </c>
      <c r="BF33" s="104">
        <f t="shared" si="4"/>
        <v>117821191146</v>
      </c>
      <c r="BG33" s="104">
        <f t="shared" si="4"/>
        <v>124680836729</v>
      </c>
      <c r="BH33" s="104">
        <f t="shared" si="4"/>
        <v>128214046890</v>
      </c>
      <c r="BI33" s="104">
        <f t="shared" si="4"/>
        <v>136142512362</v>
      </c>
      <c r="BJ33" s="104">
        <f t="shared" si="4"/>
        <v>147998492257</v>
      </c>
      <c r="BK33" s="198"/>
    </row>
    <row r="34" spans="1:63" ht="10.5">
      <c r="A34" s="54"/>
      <c r="B34" s="48" t="s">
        <v>276</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113"/>
      <c r="AR34" s="113"/>
      <c r="AS34" s="113"/>
      <c r="AT34" s="113"/>
      <c r="AU34" s="113"/>
      <c r="AV34" s="113"/>
      <c r="AW34" s="113"/>
      <c r="AX34" s="113"/>
      <c r="AY34" s="113"/>
      <c r="AZ34" s="113"/>
      <c r="BA34" s="113"/>
      <c r="BB34" s="113"/>
      <c r="BC34" s="113"/>
      <c r="BD34" s="113"/>
      <c r="BE34" s="113"/>
      <c r="BF34" s="113"/>
      <c r="BG34" s="113"/>
      <c r="BH34" s="113"/>
      <c r="BI34" s="113"/>
      <c r="BJ34" s="113"/>
      <c r="BK34" s="198"/>
    </row>
    <row r="35" spans="1:63" ht="10.5">
      <c r="A35" s="54"/>
      <c r="B35" s="48" t="s">
        <v>277</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114"/>
      <c r="AR35" s="114"/>
      <c r="AS35" s="114"/>
      <c r="AT35" s="114"/>
      <c r="AU35" s="114"/>
      <c r="AV35" s="114"/>
      <c r="AW35" s="114"/>
      <c r="AX35" s="114"/>
      <c r="AY35" s="114"/>
      <c r="AZ35" s="114"/>
      <c r="BA35" s="114"/>
      <c r="BB35" s="114"/>
      <c r="BC35" s="114"/>
      <c r="BD35" s="114"/>
      <c r="BE35" s="114"/>
      <c r="BF35" s="114"/>
      <c r="BG35" s="114"/>
      <c r="BH35" s="114"/>
      <c r="BI35" s="114"/>
      <c r="BJ35" s="114"/>
      <c r="BK35" s="198"/>
    </row>
    <row r="36" spans="1:63" ht="21">
      <c r="A36" s="14" t="s">
        <v>692</v>
      </c>
      <c r="B36" s="50" t="s">
        <v>278</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198"/>
    </row>
    <row r="37" spans="1:63" ht="11.25">
      <c r="A37" s="14" t="s">
        <v>693</v>
      </c>
      <c r="B37" s="50" t="s">
        <v>279</v>
      </c>
      <c r="C37" s="75">
        <v>1123584176</v>
      </c>
      <c r="D37" s="75">
        <v>1925411098</v>
      </c>
      <c r="E37" s="75">
        <v>1739189349</v>
      </c>
      <c r="F37" s="75">
        <v>840687423</v>
      </c>
      <c r="G37" s="75">
        <v>809462389</v>
      </c>
      <c r="H37" s="75">
        <v>748087641</v>
      </c>
      <c r="I37" s="75">
        <v>1097395342</v>
      </c>
      <c r="J37" s="75">
        <v>1138593568</v>
      </c>
      <c r="K37" s="75">
        <v>1185035959</v>
      </c>
      <c r="L37" s="75">
        <v>1462019469</v>
      </c>
      <c r="M37" s="75">
        <v>1320109496</v>
      </c>
      <c r="N37" s="75">
        <v>1527212111</v>
      </c>
      <c r="O37" s="75">
        <v>1660583272</v>
      </c>
      <c r="P37" s="75">
        <v>1765573390</v>
      </c>
      <c r="Q37" s="75">
        <v>1946661967</v>
      </c>
      <c r="R37" s="75">
        <v>1665744461</v>
      </c>
      <c r="S37" s="75">
        <v>1979330561</v>
      </c>
      <c r="T37" s="75">
        <v>2050777586</v>
      </c>
      <c r="U37" s="75">
        <v>1802842547</v>
      </c>
      <c r="V37" s="75">
        <v>1718162142</v>
      </c>
      <c r="W37" s="75">
        <v>1795314673</v>
      </c>
      <c r="X37" s="75">
        <v>1456814065</v>
      </c>
      <c r="Y37" s="75">
        <v>1503450478</v>
      </c>
      <c r="Z37" s="75">
        <v>1576365400</v>
      </c>
      <c r="AA37" s="75">
        <v>1315922456</v>
      </c>
      <c r="AB37" s="75">
        <v>2177693132</v>
      </c>
      <c r="AC37" s="75">
        <v>2037200293</v>
      </c>
      <c r="AD37" s="75">
        <v>1465963278</v>
      </c>
      <c r="AE37" s="75">
        <v>813674240</v>
      </c>
      <c r="AF37" s="75">
        <v>1469927984</v>
      </c>
      <c r="AG37" s="75">
        <v>-1036259371</v>
      </c>
      <c r="AH37" s="75">
        <v>266789972</v>
      </c>
      <c r="AI37" s="75">
        <v>1570593204</v>
      </c>
      <c r="AJ37" s="75">
        <v>2611437901</v>
      </c>
      <c r="AK37" s="75">
        <v>2218649983</v>
      </c>
      <c r="AL37" s="75">
        <v>2347705997</v>
      </c>
      <c r="AM37" s="75">
        <v>2603420821</v>
      </c>
      <c r="AN37" s="75">
        <v>2269562106</v>
      </c>
      <c r="AO37" s="75">
        <v>2774655251</v>
      </c>
      <c r="AP37" s="75">
        <v>3852272798</v>
      </c>
      <c r="AQ37" s="104">
        <v>3382332704</v>
      </c>
      <c r="AR37" s="104">
        <v>3259763111</v>
      </c>
      <c r="AS37" s="104">
        <v>3261721097</v>
      </c>
      <c r="AT37" s="104">
        <v>2982416407</v>
      </c>
      <c r="AU37" s="104">
        <v>3359798421</v>
      </c>
      <c r="AV37" s="104">
        <v>3890086941</v>
      </c>
      <c r="AW37" s="104">
        <v>3309575853</v>
      </c>
      <c r="AX37" s="104">
        <v>3480732153</v>
      </c>
      <c r="AY37" s="104">
        <v>1587746733</v>
      </c>
      <c r="AZ37" s="104">
        <v>3324118028</v>
      </c>
      <c r="BA37" s="104">
        <v>2600050869</v>
      </c>
      <c r="BB37" s="104">
        <v>3110923180</v>
      </c>
      <c r="BC37" s="104">
        <v>3662795014</v>
      </c>
      <c r="BD37" s="104">
        <v>4727714343</v>
      </c>
      <c r="BE37" s="104">
        <v>4575231986</v>
      </c>
      <c r="BF37" s="104">
        <v>4791054394</v>
      </c>
      <c r="BG37" s="104">
        <v>5104472021</v>
      </c>
      <c r="BH37" s="104">
        <v>5771415398</v>
      </c>
      <c r="BI37" s="104">
        <v>5894957526</v>
      </c>
      <c r="BJ37" s="104">
        <v>5662046331</v>
      </c>
      <c r="BK37" s="198"/>
    </row>
    <row r="38" spans="1:63" ht="11.25">
      <c r="A38" s="14" t="s">
        <v>694</v>
      </c>
      <c r="B38" s="49" t="s">
        <v>280</v>
      </c>
      <c r="C38" s="99">
        <v>896163351</v>
      </c>
      <c r="D38" s="99">
        <v>574247886</v>
      </c>
      <c r="E38" s="99">
        <v>996275131</v>
      </c>
      <c r="F38" s="99">
        <v>873075158</v>
      </c>
      <c r="G38" s="99">
        <v>998455232</v>
      </c>
      <c r="H38" s="99">
        <v>1021498172</v>
      </c>
      <c r="I38" s="99">
        <v>1167805744</v>
      </c>
      <c r="J38" s="99">
        <v>1068328769</v>
      </c>
      <c r="K38" s="99">
        <v>500186413</v>
      </c>
      <c r="L38" s="99">
        <v>675266215</v>
      </c>
      <c r="M38" s="99">
        <v>693771494</v>
      </c>
      <c r="N38" s="99">
        <v>1203437213</v>
      </c>
      <c r="O38" s="99">
        <v>673962005</v>
      </c>
      <c r="P38" s="99">
        <v>1996299885</v>
      </c>
      <c r="Q38" s="99">
        <v>1438286012</v>
      </c>
      <c r="R38" s="99">
        <v>956085055</v>
      </c>
      <c r="S38" s="99">
        <v>841190022</v>
      </c>
      <c r="T38" s="99">
        <v>993678979</v>
      </c>
      <c r="U38" s="99">
        <v>942920708</v>
      </c>
      <c r="V38" s="99">
        <v>1263566484</v>
      </c>
      <c r="W38" s="99">
        <v>984789234</v>
      </c>
      <c r="X38" s="99">
        <v>1203243708</v>
      </c>
      <c r="Y38" s="99">
        <v>1183364851</v>
      </c>
      <c r="Z38" s="99">
        <v>1213330006</v>
      </c>
      <c r="AA38" s="99">
        <v>865490177</v>
      </c>
      <c r="AB38" s="99">
        <v>1097962185</v>
      </c>
      <c r="AC38" s="99">
        <v>1050691943</v>
      </c>
      <c r="AD38" s="99">
        <v>1019475248</v>
      </c>
      <c r="AE38" s="99">
        <v>1394367698</v>
      </c>
      <c r="AF38" s="99">
        <v>1071126931</v>
      </c>
      <c r="AG38" s="99">
        <v>1235567461</v>
      </c>
      <c r="AH38" s="99">
        <v>1674860380</v>
      </c>
      <c r="AI38" s="99">
        <v>1251537052</v>
      </c>
      <c r="AJ38" s="99">
        <v>1579525151</v>
      </c>
      <c r="AK38" s="99">
        <v>1441487332</v>
      </c>
      <c r="AL38" s="99">
        <v>1504525831</v>
      </c>
      <c r="AM38" s="99">
        <v>1329602306</v>
      </c>
      <c r="AN38" s="99">
        <v>1340167151</v>
      </c>
      <c r="AO38" s="99">
        <v>3975856191</v>
      </c>
      <c r="AP38" s="99">
        <v>2118651239</v>
      </c>
      <c r="AQ38" s="99">
        <v>1709843511</v>
      </c>
      <c r="AR38" s="99">
        <v>1895343664</v>
      </c>
      <c r="AS38" s="99">
        <v>2137862050</v>
      </c>
      <c r="AT38" s="99">
        <v>3605480087</v>
      </c>
      <c r="AU38" s="99">
        <v>2006139392</v>
      </c>
      <c r="AV38" s="99">
        <v>2341177208</v>
      </c>
      <c r="AW38" s="99">
        <v>2187454825</v>
      </c>
      <c r="AX38" s="99">
        <v>2077801484</v>
      </c>
      <c r="AY38" s="99">
        <v>1585961898</v>
      </c>
      <c r="AZ38" s="99">
        <v>2036735689</v>
      </c>
      <c r="BA38" s="99">
        <v>2723869943</v>
      </c>
      <c r="BB38" s="99">
        <v>2209116842</v>
      </c>
      <c r="BC38" s="99">
        <f aca="true" t="shared" si="5" ref="BC38:BJ38">IF(OR(ISNUMBER(BC39),ISNUMBER(BC40)),SUM(BC39:BC40),"")</f>
        <v>2020911191</v>
      </c>
      <c r="BD38" s="99">
        <f t="shared" si="5"/>
        <v>1977551085</v>
      </c>
      <c r="BE38" s="99">
        <f t="shared" si="5"/>
        <v>2799954712</v>
      </c>
      <c r="BF38" s="99">
        <f t="shared" si="5"/>
        <v>2642230150</v>
      </c>
      <c r="BG38" s="99">
        <f t="shared" si="5"/>
        <v>2080878984</v>
      </c>
      <c r="BH38" s="99">
        <f t="shared" si="5"/>
        <v>2255076791</v>
      </c>
      <c r="BI38" s="99">
        <f t="shared" si="5"/>
        <v>2428506713</v>
      </c>
      <c r="BJ38" s="99">
        <f t="shared" si="5"/>
        <v>3064349892</v>
      </c>
      <c r="BK38" s="198"/>
    </row>
    <row r="39" spans="1:63" ht="11.25">
      <c r="A39" s="14" t="s">
        <v>695</v>
      </c>
      <c r="B39" s="50" t="s">
        <v>281</v>
      </c>
      <c r="C39" s="67">
        <v>164988847</v>
      </c>
      <c r="D39" s="67">
        <v>138116118</v>
      </c>
      <c r="E39" s="67">
        <v>464629774</v>
      </c>
      <c r="F39" s="67">
        <v>366624715</v>
      </c>
      <c r="G39" s="67">
        <v>456361097</v>
      </c>
      <c r="H39" s="67">
        <v>649186605</v>
      </c>
      <c r="I39" s="67">
        <v>563176879</v>
      </c>
      <c r="J39" s="67">
        <v>278222707</v>
      </c>
      <c r="K39" s="67">
        <v>75727201</v>
      </c>
      <c r="L39" s="67">
        <v>121541375</v>
      </c>
      <c r="M39" s="67">
        <v>108899889</v>
      </c>
      <c r="N39" s="67">
        <v>176586222</v>
      </c>
      <c r="O39" s="67">
        <v>203652004</v>
      </c>
      <c r="P39" s="67">
        <v>120675743</v>
      </c>
      <c r="Q39" s="67">
        <v>174217600</v>
      </c>
      <c r="R39" s="67">
        <v>174677729</v>
      </c>
      <c r="S39" s="67">
        <v>122486506</v>
      </c>
      <c r="T39" s="67">
        <v>170943765</v>
      </c>
      <c r="U39" s="67">
        <v>201558586</v>
      </c>
      <c r="V39" s="67">
        <v>189264382</v>
      </c>
      <c r="W39" s="67">
        <v>137834384</v>
      </c>
      <c r="X39" s="67">
        <v>178869182</v>
      </c>
      <c r="Y39" s="67">
        <v>200925784</v>
      </c>
      <c r="Z39" s="67">
        <v>209021223</v>
      </c>
      <c r="AA39" s="67">
        <v>140349722</v>
      </c>
      <c r="AB39" s="67">
        <v>199716941</v>
      </c>
      <c r="AC39" s="67">
        <v>190043525</v>
      </c>
      <c r="AD39" s="67">
        <v>171328647</v>
      </c>
      <c r="AE39" s="67">
        <v>244518821</v>
      </c>
      <c r="AF39" s="67">
        <v>194803849</v>
      </c>
      <c r="AG39" s="67">
        <v>215350650</v>
      </c>
      <c r="AH39" s="67">
        <v>264907974</v>
      </c>
      <c r="AI39" s="67">
        <v>314082602</v>
      </c>
      <c r="AJ39" s="67">
        <v>423906373</v>
      </c>
      <c r="AK39" s="67">
        <v>412825956</v>
      </c>
      <c r="AL39" s="67">
        <v>422136092</v>
      </c>
      <c r="AM39" s="67">
        <v>423225575</v>
      </c>
      <c r="AN39" s="67">
        <v>474374184</v>
      </c>
      <c r="AO39" s="67">
        <v>861403636</v>
      </c>
      <c r="AP39" s="67">
        <v>620886812</v>
      </c>
      <c r="AQ39" s="67">
        <v>651346192</v>
      </c>
      <c r="AR39" s="67">
        <v>762745777</v>
      </c>
      <c r="AS39" s="67">
        <v>714125924</v>
      </c>
      <c r="AT39" s="67">
        <v>608604972</v>
      </c>
      <c r="AU39" s="67">
        <v>564987938</v>
      </c>
      <c r="AV39" s="67">
        <v>543669465</v>
      </c>
      <c r="AW39" s="67">
        <v>448219710</v>
      </c>
      <c r="AX39" s="67">
        <v>593366364</v>
      </c>
      <c r="AY39" s="67">
        <v>411881669</v>
      </c>
      <c r="AZ39" s="67">
        <v>527446170</v>
      </c>
      <c r="BA39" s="67">
        <v>596626804</v>
      </c>
      <c r="BB39" s="67">
        <v>509861532</v>
      </c>
      <c r="BC39" s="67">
        <v>504013243</v>
      </c>
      <c r="BD39" s="67">
        <v>456456244</v>
      </c>
      <c r="BE39" s="67">
        <v>997599027</v>
      </c>
      <c r="BF39" s="67">
        <v>746991668</v>
      </c>
      <c r="BG39" s="67">
        <v>452905730</v>
      </c>
      <c r="BH39" s="67">
        <v>468198775</v>
      </c>
      <c r="BI39" s="67">
        <v>737810079</v>
      </c>
      <c r="BJ39" s="67">
        <v>624509392</v>
      </c>
      <c r="BK39" s="198"/>
    </row>
    <row r="40" spans="1:63" ht="11.25">
      <c r="A40" s="14" t="s">
        <v>696</v>
      </c>
      <c r="B40" s="50" t="s">
        <v>282</v>
      </c>
      <c r="C40" s="94">
        <v>731174504</v>
      </c>
      <c r="D40" s="94">
        <v>436131768</v>
      </c>
      <c r="E40" s="94">
        <v>531645357</v>
      </c>
      <c r="F40" s="94">
        <v>506450443</v>
      </c>
      <c r="G40" s="94">
        <v>542094135</v>
      </c>
      <c r="H40" s="94">
        <v>372311567</v>
      </c>
      <c r="I40" s="94">
        <v>604628865</v>
      </c>
      <c r="J40" s="94">
        <v>790106062</v>
      </c>
      <c r="K40" s="94">
        <v>424459212</v>
      </c>
      <c r="L40" s="94">
        <v>553724840</v>
      </c>
      <c r="M40" s="94">
        <v>584871605</v>
      </c>
      <c r="N40" s="94">
        <v>1026850991</v>
      </c>
      <c r="O40" s="94">
        <v>470310001</v>
      </c>
      <c r="P40" s="94">
        <v>1875624142</v>
      </c>
      <c r="Q40" s="94">
        <v>1264068412</v>
      </c>
      <c r="R40" s="94">
        <v>781407326</v>
      </c>
      <c r="S40" s="94">
        <v>718703516</v>
      </c>
      <c r="T40" s="94">
        <v>822735214</v>
      </c>
      <c r="U40" s="94">
        <v>741362122</v>
      </c>
      <c r="V40" s="94">
        <v>1074302102</v>
      </c>
      <c r="W40" s="94">
        <v>846954850</v>
      </c>
      <c r="X40" s="94">
        <v>1024374526</v>
      </c>
      <c r="Y40" s="94">
        <v>982439067</v>
      </c>
      <c r="Z40" s="94">
        <v>1004308783</v>
      </c>
      <c r="AA40" s="94">
        <v>725140455</v>
      </c>
      <c r="AB40" s="94">
        <v>898245244</v>
      </c>
      <c r="AC40" s="94">
        <v>860648418</v>
      </c>
      <c r="AD40" s="94">
        <v>848146601</v>
      </c>
      <c r="AE40" s="94">
        <v>1149848877</v>
      </c>
      <c r="AF40" s="94">
        <v>876323082</v>
      </c>
      <c r="AG40" s="94">
        <v>1020216811</v>
      </c>
      <c r="AH40" s="94">
        <v>1409952406</v>
      </c>
      <c r="AI40" s="94">
        <v>937454450</v>
      </c>
      <c r="AJ40" s="94">
        <v>1155618778</v>
      </c>
      <c r="AK40" s="94">
        <v>1028661376</v>
      </c>
      <c r="AL40" s="94">
        <v>1082389739</v>
      </c>
      <c r="AM40" s="94">
        <v>906376731</v>
      </c>
      <c r="AN40" s="94">
        <v>865792967</v>
      </c>
      <c r="AO40" s="94">
        <v>3114452555</v>
      </c>
      <c r="AP40" s="94">
        <v>1497764427</v>
      </c>
      <c r="AQ40" s="94">
        <v>1058497319</v>
      </c>
      <c r="AR40" s="94">
        <v>1132597887</v>
      </c>
      <c r="AS40" s="94">
        <v>1423736126</v>
      </c>
      <c r="AT40" s="94">
        <v>2996875115</v>
      </c>
      <c r="AU40" s="94">
        <v>1441151454</v>
      </c>
      <c r="AV40" s="94">
        <v>1797507743</v>
      </c>
      <c r="AW40" s="94">
        <v>1739235115</v>
      </c>
      <c r="AX40" s="94">
        <v>1484435120</v>
      </c>
      <c r="AY40" s="94">
        <v>1174080229</v>
      </c>
      <c r="AZ40" s="94">
        <v>1509289519</v>
      </c>
      <c r="BA40" s="94">
        <v>2127243139</v>
      </c>
      <c r="BB40" s="94">
        <v>1699255310</v>
      </c>
      <c r="BC40" s="94">
        <v>1516897948</v>
      </c>
      <c r="BD40" s="94">
        <v>1521094841</v>
      </c>
      <c r="BE40" s="94">
        <v>1802355685</v>
      </c>
      <c r="BF40" s="94">
        <v>1895238482</v>
      </c>
      <c r="BG40" s="94">
        <v>1627973254</v>
      </c>
      <c r="BH40" s="94">
        <v>1786878016</v>
      </c>
      <c r="BI40" s="94">
        <v>1690696634</v>
      </c>
      <c r="BJ40" s="94">
        <v>2439840500</v>
      </c>
      <c r="BK40" s="198"/>
    </row>
    <row r="41" spans="1:63" ht="10.5">
      <c r="A41" s="14" t="s">
        <v>170</v>
      </c>
      <c r="B41" s="48" t="s">
        <v>192</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114"/>
      <c r="AR41" s="114"/>
      <c r="AS41" s="114"/>
      <c r="AT41" s="114"/>
      <c r="AU41" s="114"/>
      <c r="AV41" s="114"/>
      <c r="AW41" s="114"/>
      <c r="AX41" s="114"/>
      <c r="AY41" s="114"/>
      <c r="AZ41" s="114"/>
      <c r="BA41" s="114"/>
      <c r="BB41" s="114"/>
      <c r="BC41" s="114"/>
      <c r="BD41" s="114"/>
      <c r="BE41" s="114"/>
      <c r="BF41" s="114"/>
      <c r="BG41" s="114"/>
      <c r="BH41" s="114"/>
      <c r="BI41" s="114"/>
      <c r="BJ41" s="114"/>
      <c r="BK41" s="198"/>
    </row>
    <row r="42" spans="1:63" ht="21">
      <c r="A42" s="14" t="s">
        <v>697</v>
      </c>
      <c r="B42" s="50" t="s">
        <v>283</v>
      </c>
      <c r="C42" s="72">
        <v>-2721985253</v>
      </c>
      <c r="D42" s="72">
        <v>-2984956789</v>
      </c>
      <c r="E42" s="72">
        <v>-3173729909</v>
      </c>
      <c r="F42" s="72">
        <v>-4052713144</v>
      </c>
      <c r="G42" s="72">
        <v>-5443127780</v>
      </c>
      <c r="H42" s="72">
        <v>-5508713405</v>
      </c>
      <c r="I42" s="72">
        <v>-6723795527</v>
      </c>
      <c r="J42" s="72">
        <v>-6178346165</v>
      </c>
      <c r="K42" s="72">
        <v>-6848434803</v>
      </c>
      <c r="L42" s="72">
        <v>-6566788639</v>
      </c>
      <c r="M42" s="72">
        <v>-7163478201</v>
      </c>
      <c r="N42" s="72">
        <v>-7924085084</v>
      </c>
      <c r="O42" s="72">
        <v>-8251641115</v>
      </c>
      <c r="P42" s="72">
        <v>-8549960833</v>
      </c>
      <c r="Q42" s="72">
        <v>-8699960710</v>
      </c>
      <c r="R42" s="72">
        <v>-7572334248</v>
      </c>
      <c r="S42" s="72">
        <v>-8898702289</v>
      </c>
      <c r="T42" s="72">
        <v>-9248520848</v>
      </c>
      <c r="U42" s="72">
        <v>-9100757030</v>
      </c>
      <c r="V42" s="72">
        <v>-9745863370</v>
      </c>
      <c r="W42" s="72">
        <v>-9368912280</v>
      </c>
      <c r="X42" s="72">
        <v>-10484414816</v>
      </c>
      <c r="Y42" s="72">
        <v>-11423868888</v>
      </c>
      <c r="Z42" s="72">
        <v>-11443828508</v>
      </c>
      <c r="AA42" s="72">
        <v>-13687674239</v>
      </c>
      <c r="AB42" s="72">
        <v>-16291837672</v>
      </c>
      <c r="AC42" s="72">
        <v>-15341028846</v>
      </c>
      <c r="AD42" s="72">
        <v>-16052027686</v>
      </c>
      <c r="AE42" s="72">
        <v>-16165240455</v>
      </c>
      <c r="AF42" s="72">
        <v>-6498379777</v>
      </c>
      <c r="AG42" s="72">
        <v>-11510144628</v>
      </c>
      <c r="AH42" s="72">
        <v>-12235201723</v>
      </c>
      <c r="AI42" s="72">
        <v>-10555253684</v>
      </c>
      <c r="AJ42" s="72">
        <v>-10206561673</v>
      </c>
      <c r="AK42" s="72">
        <v>-10558380588</v>
      </c>
      <c r="AL42" s="72">
        <v>-10021493266</v>
      </c>
      <c r="AM42" s="72">
        <v>-10405427647</v>
      </c>
      <c r="AN42" s="72">
        <v>-7431677142</v>
      </c>
      <c r="AO42" s="72">
        <v>-8089144667</v>
      </c>
      <c r="AP42" s="72">
        <v>-10575208161</v>
      </c>
      <c r="AQ42" s="103">
        <v>-10130635326</v>
      </c>
      <c r="AR42" s="103">
        <v>-11469756760</v>
      </c>
      <c r="AS42" s="103">
        <v>-11084547772</v>
      </c>
      <c r="AT42" s="103">
        <v>-12090381203</v>
      </c>
      <c r="AU42" s="103">
        <v>-11284463600</v>
      </c>
      <c r="AV42" s="103">
        <v>-12007981816</v>
      </c>
      <c r="AW42" s="103">
        <v>-11940191278</v>
      </c>
      <c r="AX42" s="103">
        <v>-11767167337</v>
      </c>
      <c r="AY42" s="103">
        <v>-13320889636</v>
      </c>
      <c r="AZ42" s="103">
        <v>-12851304810</v>
      </c>
      <c r="BA42" s="103">
        <v>-13337884444</v>
      </c>
      <c r="BB42" s="103">
        <v>-12612285107</v>
      </c>
      <c r="BC42" s="103">
        <v>-11398903877</v>
      </c>
      <c r="BD42" s="103">
        <v>-11290418612</v>
      </c>
      <c r="BE42" s="103">
        <v>-10465737434</v>
      </c>
      <c r="BF42" s="103">
        <v>-10277231797</v>
      </c>
      <c r="BG42" s="103">
        <v>-8662886367</v>
      </c>
      <c r="BH42" s="103">
        <v>-6760441458</v>
      </c>
      <c r="BI42" s="103">
        <v>-6268978289</v>
      </c>
      <c r="BJ42" s="103">
        <v>-9596479173</v>
      </c>
      <c r="BK42" s="198"/>
    </row>
    <row r="43" spans="1:63" ht="11.25">
      <c r="A43" s="14" t="s">
        <v>698</v>
      </c>
      <c r="B43" s="50" t="s">
        <v>284</v>
      </c>
      <c r="C43" s="100">
        <v>1566368766</v>
      </c>
      <c r="D43" s="100">
        <v>1478117082</v>
      </c>
      <c r="E43" s="100">
        <v>1503931459</v>
      </c>
      <c r="F43" s="100">
        <v>1195832709</v>
      </c>
      <c r="G43" s="100">
        <v>279281244</v>
      </c>
      <c r="H43" s="100">
        <v>-134943888</v>
      </c>
      <c r="I43" s="100">
        <v>-3952348877</v>
      </c>
      <c r="J43" s="100">
        <v>254492458</v>
      </c>
      <c r="K43" s="100">
        <v>-42906158</v>
      </c>
      <c r="L43" s="100">
        <v>330600217</v>
      </c>
      <c r="M43" s="100">
        <v>218338604</v>
      </c>
      <c r="N43" s="100">
        <v>-322751212</v>
      </c>
      <c r="O43" s="100">
        <v>-569055655</v>
      </c>
      <c r="P43" s="100">
        <v>-851054716</v>
      </c>
      <c r="Q43" s="100">
        <v>-453025909</v>
      </c>
      <c r="R43" s="100">
        <v>689206610</v>
      </c>
      <c r="S43" s="100">
        <v>965561757</v>
      </c>
      <c r="T43" s="100">
        <v>1038254509</v>
      </c>
      <c r="U43" s="100">
        <v>1127327193</v>
      </c>
      <c r="V43" s="100">
        <v>1038254509</v>
      </c>
      <c r="W43" s="100">
        <v>-175187882</v>
      </c>
      <c r="X43" s="100">
        <v>364929914</v>
      </c>
      <c r="Y43" s="100">
        <v>-1176353858</v>
      </c>
      <c r="Z43" s="100">
        <v>-996021525</v>
      </c>
      <c r="AA43" s="100">
        <v>-1584420213</v>
      </c>
      <c r="AB43" s="100">
        <v>-3494743318</v>
      </c>
      <c r="AC43" s="100">
        <v>-2142695085</v>
      </c>
      <c r="AD43" s="100">
        <v>-2683792062</v>
      </c>
      <c r="AE43" s="100">
        <v>-4191020299</v>
      </c>
      <c r="AF43" s="100">
        <v>-2687654353</v>
      </c>
      <c r="AG43" s="100">
        <v>-7961639177</v>
      </c>
      <c r="AH43" s="100">
        <v>-7903040504</v>
      </c>
      <c r="AI43" s="100">
        <v>-5893166737</v>
      </c>
      <c r="AJ43" s="100">
        <v>-5615608210</v>
      </c>
      <c r="AK43" s="100">
        <v>-5796936458</v>
      </c>
      <c r="AL43" s="100">
        <v>-8361119870</v>
      </c>
      <c r="AM43" s="100">
        <v>-9125255598</v>
      </c>
      <c r="AN43" s="100">
        <v>-6512792649</v>
      </c>
      <c r="AO43" s="100">
        <v>-6726387964</v>
      </c>
      <c r="AP43" s="100">
        <v>-9815614091</v>
      </c>
      <c r="AQ43" s="100">
        <v>-9097144905</v>
      </c>
      <c r="AR43" s="103">
        <v>-10194343982</v>
      </c>
      <c r="AS43" s="103">
        <v>-9781662964</v>
      </c>
      <c r="AT43" s="103">
        <v>-10855329154</v>
      </c>
      <c r="AU43" s="103">
        <v>-9786342777</v>
      </c>
      <c r="AV43" s="103">
        <v>-10685579894</v>
      </c>
      <c r="AW43" s="103">
        <v>-10955672405</v>
      </c>
      <c r="AX43" s="103">
        <v>-10642001889</v>
      </c>
      <c r="AY43" s="103">
        <v>-11972128789</v>
      </c>
      <c r="AZ43" s="103">
        <v>-11722295849</v>
      </c>
      <c r="BA43" s="103">
        <v>-12210455293</v>
      </c>
      <c r="BB43" s="103">
        <v>-11470148677</v>
      </c>
      <c r="BC43" s="103">
        <v>-10404226936</v>
      </c>
      <c r="BD43" s="103">
        <v>-10141712173</v>
      </c>
      <c r="BE43" s="103">
        <v>-9301686318</v>
      </c>
      <c r="BF43" s="103">
        <v>-8683067041</v>
      </c>
      <c r="BG43" s="103">
        <v>-7297599524</v>
      </c>
      <c r="BH43" s="103">
        <v>-5172920777</v>
      </c>
      <c r="BI43" s="103">
        <v>-4525518282</v>
      </c>
      <c r="BJ43" s="103">
        <v>-8073906044</v>
      </c>
      <c r="BK43" s="198"/>
    </row>
    <row r="44" spans="1:29" ht="10.5">
      <c r="A44" s="51"/>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row>
    <row r="45" spans="1:2" ht="10.5">
      <c r="A45" s="51"/>
      <c r="B45" s="9"/>
    </row>
    <row r="46" spans="1:62" ht="43.5" customHeight="1">
      <c r="A46" s="207" t="s">
        <v>668</v>
      </c>
      <c r="B46" s="20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row>
    <row r="47" spans="1:62" ht="10.5">
      <c r="A47" s="51"/>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row>
    <row r="48" spans="30:62" ht="10.5">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row>
    <row r="49" spans="30:62" ht="10.5">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row>
    <row r="50" spans="30:62" ht="10.5">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row>
    <row r="51" spans="30:62" ht="10.5">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row>
    <row r="52" spans="30:62" ht="10.5">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row>
    <row r="53" spans="30:62" ht="10.5">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row>
    <row r="54" spans="30:62" ht="10.5">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row>
    <row r="55" spans="30:62" ht="10.5">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row>
    <row r="56" spans="30:62" ht="10.5">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row>
    <row r="57" spans="30:62" ht="10.5">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row>
    <row r="58" spans="30:62" ht="10.5">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row>
    <row r="59" spans="30:62" ht="10.5">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row>
    <row r="60" spans="30:62" ht="10.5">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row>
    <row r="61" spans="30:62" ht="10.5">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row>
    <row r="62" spans="30:62" ht="10.5">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row>
    <row r="63" spans="30:62" ht="10.5">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row>
    <row r="64" spans="30:62" ht="10.5">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row>
    <row r="65" spans="30:62" ht="10.5">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row>
    <row r="66" spans="30:62" ht="10.5">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row>
    <row r="67" spans="30:62" ht="10.5">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row>
    <row r="68" spans="30:62" ht="10.5">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row>
    <row r="69" spans="30:62" ht="10.5">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row>
    <row r="70" spans="30:62" ht="10.5">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row>
    <row r="71" spans="30:62" ht="10.5">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row>
    <row r="72" spans="30:62" ht="10.5">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row>
    <row r="73" spans="30:62" ht="10.5">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row>
    <row r="74" spans="30:62" ht="10.5">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row>
    <row r="75" spans="30:62" ht="10.5">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row>
    <row r="76" spans="30:62" ht="10.5">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row>
    <row r="77" spans="30:62" ht="10.5">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row>
    <row r="78" spans="30:62" ht="10.5">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30:62" ht="10.5">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row>
    <row r="80" spans="30:62" ht="10.5">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sheetData>
  <sheetProtection/>
  <mergeCells count="1">
    <mergeCell ref="A46:B4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K71"/>
  <sheetViews>
    <sheetView zoomScalePageLayoutView="0" workbookViewId="0" topLeftCell="A1">
      <pane xSplit="2" topLeftCell="C1" activePane="topRight" state="frozen"/>
      <selection pane="topLeft" activeCell="A1" sqref="A1"/>
      <selection pane="topRight" activeCell="C1" sqref="C1"/>
    </sheetView>
  </sheetViews>
  <sheetFormatPr defaultColWidth="9.140625" defaultRowHeight="15"/>
  <cols>
    <col min="1" max="1" width="20.140625" style="17" customWidth="1"/>
    <col min="2" max="2" width="43.7109375" style="17" customWidth="1"/>
    <col min="3" max="29" width="13.57421875" style="17" customWidth="1"/>
    <col min="30" max="44" width="13.57421875" style="45" customWidth="1"/>
    <col min="45" max="48" width="14.421875" style="45" customWidth="1"/>
    <col min="49" max="50" width="14.421875" style="62" customWidth="1"/>
    <col min="51" max="62" width="14.421875" style="62" bestFit="1" customWidth="1"/>
    <col min="63" max="63" width="14.28125" style="62" bestFit="1" customWidth="1"/>
    <col min="64" max="96" width="9.140625" style="62" customWidth="1"/>
    <col min="97" max="16384" width="9.140625" style="18" customWidth="1"/>
  </cols>
  <sheetData>
    <row r="1" spans="1:9" ht="10.5">
      <c r="A1" s="16"/>
      <c r="B1" s="1" t="s">
        <v>0</v>
      </c>
      <c r="D1" s="9"/>
      <c r="E1" s="9"/>
      <c r="F1" s="9"/>
      <c r="G1" s="9"/>
      <c r="H1" s="9"/>
      <c r="I1" s="9"/>
    </row>
    <row r="2" spans="1:9" ht="21">
      <c r="A2" s="19"/>
      <c r="B2" s="20" t="s">
        <v>646</v>
      </c>
      <c r="D2" s="9"/>
      <c r="E2" s="9"/>
      <c r="F2" s="9"/>
      <c r="G2" s="9"/>
      <c r="H2" s="9"/>
      <c r="I2" s="9"/>
    </row>
    <row r="3" spans="1:9" ht="10.5">
      <c r="A3" s="19"/>
      <c r="B3" s="21"/>
      <c r="D3" s="9"/>
      <c r="E3" s="9"/>
      <c r="F3" s="9"/>
      <c r="G3" s="9"/>
      <c r="H3" s="9"/>
      <c r="I3" s="9"/>
    </row>
    <row r="4" spans="1:9" ht="10.5">
      <c r="A4" s="22"/>
      <c r="B4" s="23"/>
      <c r="D4" s="9"/>
      <c r="E4" s="9"/>
      <c r="F4" s="9"/>
      <c r="G4" s="9"/>
      <c r="H4" s="9"/>
      <c r="I4" s="9"/>
    </row>
    <row r="5" spans="1:18" ht="10.5">
      <c r="A5" s="2" t="s">
        <v>2</v>
      </c>
      <c r="B5" s="3" t="s">
        <v>3</v>
      </c>
      <c r="D5" s="9"/>
      <c r="E5" s="9"/>
      <c r="F5" s="9"/>
      <c r="G5" s="9"/>
      <c r="H5" s="9"/>
      <c r="I5" s="9"/>
      <c r="J5" s="24"/>
      <c r="K5" s="24"/>
      <c r="L5" s="24"/>
      <c r="M5" s="24"/>
      <c r="N5" s="24"/>
      <c r="O5" s="24"/>
      <c r="P5" s="24"/>
      <c r="Q5" s="24"/>
      <c r="R5" s="24"/>
    </row>
    <row r="6" spans="1:29" ht="10.5">
      <c r="A6" s="4" t="s">
        <v>4</v>
      </c>
      <c r="B6" s="5" t="s">
        <v>599</v>
      </c>
      <c r="D6" s="9"/>
      <c r="E6" s="9"/>
      <c r="F6" s="9"/>
      <c r="G6" s="9"/>
      <c r="H6" s="9"/>
      <c r="I6" s="9"/>
      <c r="J6" s="9"/>
      <c r="K6" s="9"/>
      <c r="L6" s="9"/>
      <c r="M6" s="9"/>
      <c r="N6" s="9"/>
      <c r="O6" s="9"/>
      <c r="P6" s="9"/>
      <c r="Q6" s="9"/>
      <c r="R6" s="9"/>
      <c r="S6" s="9"/>
      <c r="T6" s="9"/>
      <c r="U6" s="9"/>
      <c r="V6" s="9"/>
      <c r="W6" s="9"/>
      <c r="X6" s="9"/>
      <c r="Y6" s="9"/>
      <c r="Z6" s="9"/>
      <c r="AA6" s="9"/>
      <c r="AB6" s="9"/>
      <c r="AC6" s="9"/>
    </row>
    <row r="7" spans="1:29" ht="10.5">
      <c r="A7" s="4" t="s">
        <v>5</v>
      </c>
      <c r="B7" s="5" t="s">
        <v>628</v>
      </c>
      <c r="D7" s="9"/>
      <c r="E7" s="9"/>
      <c r="F7" s="9"/>
      <c r="G7" s="9"/>
      <c r="H7" s="9"/>
      <c r="I7" s="9"/>
      <c r="J7" s="9"/>
      <c r="K7" s="9"/>
      <c r="L7" s="9"/>
      <c r="M7" s="9"/>
      <c r="N7" s="9"/>
      <c r="O7" s="9"/>
      <c r="P7" s="9"/>
      <c r="Q7" s="9"/>
      <c r="R7" s="9"/>
      <c r="S7" s="9"/>
      <c r="T7" s="9"/>
      <c r="U7" s="9"/>
      <c r="V7" s="9"/>
      <c r="W7" s="9"/>
      <c r="X7" s="9"/>
      <c r="Y7" s="9"/>
      <c r="Z7" s="9"/>
      <c r="AA7" s="9"/>
      <c r="AB7" s="9"/>
      <c r="AC7" s="9"/>
    </row>
    <row r="8" spans="1:29" ht="10.5">
      <c r="A8" s="4" t="s">
        <v>6</v>
      </c>
      <c r="B8" s="5" t="s">
        <v>627</v>
      </c>
      <c r="D8" s="9"/>
      <c r="E8" s="9"/>
      <c r="F8" s="9"/>
      <c r="G8" s="9"/>
      <c r="H8" s="9"/>
      <c r="I8" s="9"/>
      <c r="J8" s="9"/>
      <c r="K8" s="9"/>
      <c r="L8" s="9"/>
      <c r="M8" s="9"/>
      <c r="N8" s="9"/>
      <c r="O8" s="9"/>
      <c r="P8" s="9"/>
      <c r="Q8" s="9"/>
      <c r="R8" s="9"/>
      <c r="S8" s="9"/>
      <c r="T8" s="9"/>
      <c r="U8" s="9"/>
      <c r="V8" s="9"/>
      <c r="W8" s="9"/>
      <c r="X8" s="9"/>
      <c r="Y8" s="9"/>
      <c r="Z8" s="9"/>
      <c r="AA8" s="9"/>
      <c r="AB8" s="9"/>
      <c r="AC8" s="9"/>
    </row>
    <row r="9" spans="1:29" ht="10.5">
      <c r="A9" s="25"/>
      <c r="C9" s="9"/>
      <c r="D9" s="9"/>
      <c r="E9" s="9"/>
      <c r="F9" s="9"/>
      <c r="G9" s="9"/>
      <c r="H9" s="9"/>
      <c r="I9" s="9"/>
      <c r="J9" s="9"/>
      <c r="K9" s="9"/>
      <c r="L9" s="9"/>
      <c r="M9" s="9"/>
      <c r="N9" s="9"/>
      <c r="O9" s="9"/>
      <c r="P9" s="9"/>
      <c r="Q9" s="9"/>
      <c r="R9" s="9"/>
      <c r="S9" s="9"/>
      <c r="T9" s="9"/>
      <c r="U9" s="9"/>
      <c r="V9" s="9"/>
      <c r="W9" s="9"/>
      <c r="X9" s="9"/>
      <c r="Y9" s="9"/>
      <c r="Z9" s="9"/>
      <c r="AA9" s="9"/>
      <c r="AB9" s="9"/>
      <c r="AC9" s="9"/>
    </row>
    <row r="10" spans="1:62"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c r="BI10" s="56" t="str">
        <f>'Annex 1'!BI13</f>
        <v>2022Q3</v>
      </c>
      <c r="BJ10" s="56" t="str">
        <f>'Annex 1'!BJ13</f>
        <v>2022Q4</v>
      </c>
    </row>
    <row r="11" spans="1:63" ht="11.25">
      <c r="A11" s="14" t="s">
        <v>647</v>
      </c>
      <c r="B11" s="47" t="s">
        <v>285</v>
      </c>
      <c r="C11" s="195">
        <v>2094283633.356</v>
      </c>
      <c r="D11" s="195">
        <v>2285143134.998</v>
      </c>
      <c r="E11" s="195">
        <v>2414692160.336</v>
      </c>
      <c r="F11" s="195">
        <v>2491069491.162</v>
      </c>
      <c r="G11" s="195">
        <v>2650980145.736</v>
      </c>
      <c r="H11" s="195">
        <v>2755467440.6800003</v>
      </c>
      <c r="I11" s="195">
        <v>2831323808.9613338</v>
      </c>
      <c r="J11" s="195">
        <v>2906029792.816</v>
      </c>
      <c r="K11" s="195">
        <v>3017436414.24</v>
      </c>
      <c r="L11" s="195">
        <v>3193723828.5179996</v>
      </c>
      <c r="M11" s="195">
        <v>3345812596.462666</v>
      </c>
      <c r="N11" s="195">
        <v>3452877585.377</v>
      </c>
      <c r="O11" s="195">
        <v>3802061273.0880003</v>
      </c>
      <c r="P11" s="195">
        <v>3924886252.412</v>
      </c>
      <c r="Q11" s="195">
        <v>4083607160.8746667</v>
      </c>
      <c r="R11" s="195">
        <v>4217703315.19</v>
      </c>
      <c r="S11" s="195">
        <v>4561076113.392</v>
      </c>
      <c r="T11" s="195">
        <v>4658887806.108</v>
      </c>
      <c r="U11" s="195">
        <v>4758252391.825334</v>
      </c>
      <c r="V11" s="195">
        <v>4828989938.789</v>
      </c>
      <c r="W11" s="195">
        <v>4951429760.04</v>
      </c>
      <c r="X11" s="195">
        <v>5052514347.030001</v>
      </c>
      <c r="Y11" s="195">
        <v>5362871478.9800005</v>
      </c>
      <c r="Z11" s="195">
        <v>5368928242.435</v>
      </c>
      <c r="AA11" s="195">
        <v>5358718583.552</v>
      </c>
      <c r="AB11" s="195">
        <v>5489326626.004</v>
      </c>
      <c r="AC11" s="195">
        <v>5576772967.698667</v>
      </c>
      <c r="AD11" s="195">
        <v>5642382197.951</v>
      </c>
      <c r="AE11" s="195">
        <v>5765789591.34</v>
      </c>
      <c r="AF11" s="195">
        <v>5868910725.886</v>
      </c>
      <c r="AG11" s="195">
        <v>5941495218.654667</v>
      </c>
      <c r="AH11" s="195">
        <v>5988531126.291</v>
      </c>
      <c r="AI11" s="195">
        <v>6203118538.096</v>
      </c>
      <c r="AJ11" s="195">
        <v>6308479210.208</v>
      </c>
      <c r="AK11" s="195">
        <v>6390808912.693334</v>
      </c>
      <c r="AL11" s="195">
        <v>6462340169.948</v>
      </c>
      <c r="AM11" s="195">
        <v>6575577540.915999</v>
      </c>
      <c r="AN11" s="195">
        <v>6696145845.608</v>
      </c>
      <c r="AO11" s="195">
        <v>6771481387.712001</v>
      </c>
      <c r="AP11" s="195">
        <v>6846474920.781</v>
      </c>
      <c r="AQ11" s="195">
        <v>6942003355.652</v>
      </c>
      <c r="AR11" s="195">
        <v>7069358993.49</v>
      </c>
      <c r="AS11" s="195">
        <v>7169742521.139999</v>
      </c>
      <c r="AT11" s="195">
        <v>7280294551.191</v>
      </c>
      <c r="AU11" s="195">
        <v>7640879609.568</v>
      </c>
      <c r="AV11" s="195">
        <v>7755979223.5199995</v>
      </c>
      <c r="AW11" s="195">
        <v>7867547466.768001</v>
      </c>
      <c r="AX11" s="195">
        <v>7948664886.076</v>
      </c>
      <c r="AY11" s="195">
        <v>7847814732.384</v>
      </c>
      <c r="AZ11" s="195">
        <v>7788036757.496</v>
      </c>
      <c r="BA11" s="195">
        <v>7905765892.66</v>
      </c>
      <c r="BB11" s="195">
        <v>8063905456.039</v>
      </c>
      <c r="BC11" s="195">
        <v>9097036278.52</v>
      </c>
      <c r="BD11" s="195">
        <v>9335473602.42</v>
      </c>
      <c r="BE11" s="195">
        <v>9481032307.624</v>
      </c>
      <c r="BF11" s="195">
        <v>9618722249.144001</v>
      </c>
      <c r="BG11" s="195">
        <v>11280604654.199999</v>
      </c>
      <c r="BH11" s="195">
        <v>11587068892.14</v>
      </c>
      <c r="BI11" s="195">
        <v>11885108005.390665</v>
      </c>
      <c r="BJ11" s="195">
        <v>12134241670.087</v>
      </c>
      <c r="BK11" s="201"/>
    </row>
    <row r="12" spans="1:63" ht="11.25">
      <c r="A12" s="14" t="s">
        <v>648</v>
      </c>
      <c r="B12" s="47" t="s">
        <v>286</v>
      </c>
      <c r="C12" s="194">
        <v>17642108.16</v>
      </c>
      <c r="D12" s="194">
        <v>16235284.8</v>
      </c>
      <c r="E12" s="194">
        <v>18004017.264</v>
      </c>
      <c r="F12" s="194">
        <v>19465599.273</v>
      </c>
      <c r="G12" s="194">
        <v>20502020.472</v>
      </c>
      <c r="H12" s="194">
        <v>19994253.144</v>
      </c>
      <c r="I12" s="194">
        <v>22257211.488</v>
      </c>
      <c r="J12" s="194">
        <v>23781797.595</v>
      </c>
      <c r="K12" s="194">
        <v>20634179.6</v>
      </c>
      <c r="L12" s="194">
        <v>20766383.6</v>
      </c>
      <c r="M12" s="194">
        <v>20563518.764000002</v>
      </c>
      <c r="N12" s="194">
        <v>21099317.667</v>
      </c>
      <c r="O12" s="194">
        <v>20801739.776</v>
      </c>
      <c r="P12" s="194">
        <v>21080564.196000002</v>
      </c>
      <c r="Q12" s="194">
        <v>21337485.426666666</v>
      </c>
      <c r="R12" s="194">
        <v>22343786.948</v>
      </c>
      <c r="S12" s="194">
        <v>22066992.616</v>
      </c>
      <c r="T12" s="194">
        <v>21859172.740000002</v>
      </c>
      <c r="U12" s="194">
        <v>22934059.073333334</v>
      </c>
      <c r="V12" s="194">
        <v>24367305.928999998</v>
      </c>
      <c r="W12" s="194">
        <v>18424686.02</v>
      </c>
      <c r="X12" s="194">
        <v>18568062.23</v>
      </c>
      <c r="Y12" s="194">
        <v>18346435.833333332</v>
      </c>
      <c r="Z12" s="194">
        <v>19858535.675</v>
      </c>
      <c r="AA12" s="194">
        <v>21880920.96</v>
      </c>
      <c r="AB12" s="194">
        <v>24056610.3</v>
      </c>
      <c r="AC12" s="194">
        <v>23945577.816</v>
      </c>
      <c r="AD12" s="194">
        <v>25643351.862</v>
      </c>
      <c r="AE12" s="194">
        <v>26728213.2</v>
      </c>
      <c r="AF12" s="194">
        <v>28604356.814000003</v>
      </c>
      <c r="AG12" s="194">
        <v>28046310.409333337</v>
      </c>
      <c r="AH12" s="194">
        <v>30285998.007000003</v>
      </c>
      <c r="AI12" s="194">
        <v>33961571.247999996</v>
      </c>
      <c r="AJ12" s="194">
        <v>34023223.607999995</v>
      </c>
      <c r="AK12" s="194">
        <v>34466460.85333333</v>
      </c>
      <c r="AL12" s="194">
        <v>37575456.408</v>
      </c>
      <c r="AM12" s="194">
        <v>39037753.352</v>
      </c>
      <c r="AN12" s="194">
        <v>40152311.926</v>
      </c>
      <c r="AO12" s="194">
        <v>42906391.79066667</v>
      </c>
      <c r="AP12" s="194">
        <v>44905769.254</v>
      </c>
      <c r="AQ12" s="194">
        <v>43389261.9</v>
      </c>
      <c r="AR12" s="194">
        <v>49748184.629999995</v>
      </c>
      <c r="AS12" s="194">
        <v>50047372.926666655</v>
      </c>
      <c r="AT12" s="194">
        <v>53426132.95099999</v>
      </c>
      <c r="AU12" s="194">
        <v>49311960.576</v>
      </c>
      <c r="AV12" s="194">
        <v>52428778.512</v>
      </c>
      <c r="AW12" s="194">
        <v>58715277.352</v>
      </c>
      <c r="AX12" s="194">
        <v>59956003.264</v>
      </c>
      <c r="AY12" s="194">
        <v>49540009.392000005</v>
      </c>
      <c r="AZ12" s="194">
        <v>51729457.58</v>
      </c>
      <c r="BA12" s="194">
        <v>54770748.72</v>
      </c>
      <c r="BB12" s="194">
        <v>57662172.291999996</v>
      </c>
      <c r="BC12" s="194">
        <v>49200510.720000006</v>
      </c>
      <c r="BD12" s="194">
        <v>53248857.048</v>
      </c>
      <c r="BE12" s="194">
        <v>57320382.104</v>
      </c>
      <c r="BF12" s="194">
        <v>62875304.948</v>
      </c>
      <c r="BG12" s="194">
        <v>81002031.6</v>
      </c>
      <c r="BH12" s="194">
        <v>76344416.232</v>
      </c>
      <c r="BI12" s="194">
        <v>77036253.96133333</v>
      </c>
      <c r="BJ12" s="194">
        <v>80047697.587</v>
      </c>
      <c r="BK12" s="201"/>
    </row>
    <row r="13" spans="1:63" ht="11.25">
      <c r="A13" s="14" t="s">
        <v>649</v>
      </c>
      <c r="B13" s="47" t="s">
        <v>287</v>
      </c>
      <c r="C13" s="195">
        <v>553337371.56</v>
      </c>
      <c r="D13" s="195">
        <v>511507988.65999997</v>
      </c>
      <c r="E13" s="195">
        <v>521621894.24399996</v>
      </c>
      <c r="F13" s="195">
        <v>528420868.18799996</v>
      </c>
      <c r="G13" s="195">
        <v>634035690.328</v>
      </c>
      <c r="H13" s="195">
        <v>642122677.076</v>
      </c>
      <c r="I13" s="195">
        <v>647242045.7373333</v>
      </c>
      <c r="J13" s="195">
        <v>653333968.6099999</v>
      </c>
      <c r="K13" s="195">
        <v>766304211.1999999</v>
      </c>
      <c r="L13" s="195">
        <v>772530790.02</v>
      </c>
      <c r="M13" s="195">
        <v>751167341.3093333</v>
      </c>
      <c r="N13" s="195">
        <v>746789281.474</v>
      </c>
      <c r="O13" s="195">
        <v>885703927.5519999</v>
      </c>
      <c r="P13" s="195">
        <v>896140246.98</v>
      </c>
      <c r="Q13" s="195">
        <v>902211810.824</v>
      </c>
      <c r="R13" s="195">
        <v>912872216.092</v>
      </c>
      <c r="S13" s="195">
        <v>995928061.9280001</v>
      </c>
      <c r="T13" s="195">
        <v>1004508889.0500001</v>
      </c>
      <c r="U13" s="195">
        <v>1011275383.7373333</v>
      </c>
      <c r="V13" s="195">
        <v>1016609160.187</v>
      </c>
      <c r="W13" s="195">
        <v>1102706479.34</v>
      </c>
      <c r="X13" s="195">
        <v>1114759859.85</v>
      </c>
      <c r="Y13" s="195">
        <v>1116773108.6039999</v>
      </c>
      <c r="Z13" s="195">
        <v>1123471952.253</v>
      </c>
      <c r="AA13" s="195">
        <v>1224906111.408</v>
      </c>
      <c r="AB13" s="195">
        <v>1254554678.52</v>
      </c>
      <c r="AC13" s="195">
        <v>1267449016.272</v>
      </c>
      <c r="AD13" s="195">
        <v>1279725312.954</v>
      </c>
      <c r="AE13" s="195">
        <v>1389599804.2680001</v>
      </c>
      <c r="AF13" s="195">
        <v>1410482877.654</v>
      </c>
      <c r="AG13" s="195">
        <v>1419148092.548</v>
      </c>
      <c r="AH13" s="195">
        <v>1430534461.771</v>
      </c>
      <c r="AI13" s="195">
        <v>1675465329.456</v>
      </c>
      <c r="AJ13" s="195">
        <v>1688493681.288</v>
      </c>
      <c r="AK13" s="195">
        <v>1699737794.8879998</v>
      </c>
      <c r="AL13" s="195">
        <v>1719069023.2139997</v>
      </c>
      <c r="AM13" s="195">
        <v>1940637350.816</v>
      </c>
      <c r="AN13" s="195">
        <v>1958103280.258</v>
      </c>
      <c r="AO13" s="195">
        <v>2018753912.892</v>
      </c>
      <c r="AP13" s="195">
        <v>2055568238.152</v>
      </c>
      <c r="AQ13" s="195">
        <v>2331042563.636</v>
      </c>
      <c r="AR13" s="195">
        <v>2337611652.7539997</v>
      </c>
      <c r="AS13" s="195">
        <v>2419284851.5559998</v>
      </c>
      <c r="AT13" s="195">
        <v>2478898617.507</v>
      </c>
      <c r="AU13" s="195">
        <v>2863544682.48</v>
      </c>
      <c r="AV13" s="195">
        <v>2909860041.6239996</v>
      </c>
      <c r="AW13" s="195">
        <v>2962477246.9359994</v>
      </c>
      <c r="AX13" s="195">
        <v>3011193377.1019998</v>
      </c>
      <c r="AY13" s="195">
        <v>3678516107.952</v>
      </c>
      <c r="AZ13" s="195">
        <v>3980277821.408</v>
      </c>
      <c r="BA13" s="195">
        <v>3976528972.836</v>
      </c>
      <c r="BB13" s="195">
        <v>3975766641.755</v>
      </c>
      <c r="BC13" s="195">
        <v>4030854341.8</v>
      </c>
      <c r="BD13" s="195">
        <v>4054688760.532</v>
      </c>
      <c r="BE13" s="195">
        <v>4067579029.2240005</v>
      </c>
      <c r="BF13" s="195">
        <v>4090842300.7200003</v>
      </c>
      <c r="BG13" s="195">
        <v>4081644989.52</v>
      </c>
      <c r="BH13" s="195">
        <v>4157009610.6</v>
      </c>
      <c r="BI13" s="195">
        <v>4230514155.317333</v>
      </c>
      <c r="BJ13" s="195">
        <v>4289207138.804</v>
      </c>
      <c r="BK13" s="201"/>
    </row>
    <row r="14" spans="1:63" ht="11.25">
      <c r="A14" s="14" t="s">
        <v>650</v>
      </c>
      <c r="B14" s="47" t="s">
        <v>288</v>
      </c>
      <c r="C14" s="194">
        <v>517373198.988</v>
      </c>
      <c r="D14" s="194">
        <v>512356572.934</v>
      </c>
      <c r="E14" s="194">
        <v>514131152.10400003</v>
      </c>
      <c r="F14" s="194">
        <v>548866506.048</v>
      </c>
      <c r="G14" s="194">
        <v>470708513.616</v>
      </c>
      <c r="H14" s="194">
        <v>496721652.13199997</v>
      </c>
      <c r="I14" s="194">
        <v>533259105.08</v>
      </c>
      <c r="J14" s="194">
        <v>548994940.596</v>
      </c>
      <c r="K14" s="194">
        <v>528121415.12</v>
      </c>
      <c r="L14" s="194">
        <v>545346197.2980001</v>
      </c>
      <c r="M14" s="194">
        <v>612215005.1786667</v>
      </c>
      <c r="N14" s="194">
        <v>637681674.404</v>
      </c>
      <c r="O14" s="194">
        <v>880406469.5680001</v>
      </c>
      <c r="P14" s="194">
        <v>899254853.4760001</v>
      </c>
      <c r="Q14" s="194">
        <v>927729204.344</v>
      </c>
      <c r="R14" s="194">
        <v>941092184.024</v>
      </c>
      <c r="S14" s="194">
        <v>809451147.52</v>
      </c>
      <c r="T14" s="194">
        <v>841871524.354</v>
      </c>
      <c r="U14" s="194">
        <v>893881103.8026667</v>
      </c>
      <c r="V14" s="194">
        <v>932885390.452</v>
      </c>
      <c r="W14" s="194">
        <v>963014222.82</v>
      </c>
      <c r="X14" s="194">
        <v>997223603.96</v>
      </c>
      <c r="Y14" s="194">
        <v>971027219.0773335</v>
      </c>
      <c r="Z14" s="194">
        <v>1008543443.3080001</v>
      </c>
      <c r="AA14" s="194">
        <v>988511124.5919999</v>
      </c>
      <c r="AB14" s="194">
        <v>1052200307.546</v>
      </c>
      <c r="AC14" s="194">
        <v>1128503713.6973333</v>
      </c>
      <c r="AD14" s="194">
        <v>1152591899.998</v>
      </c>
      <c r="AE14" s="194">
        <v>1117938357.336</v>
      </c>
      <c r="AF14" s="194">
        <v>1141978398.4320002</v>
      </c>
      <c r="AG14" s="194">
        <v>1197415827.808</v>
      </c>
      <c r="AH14" s="194">
        <v>1216196249.5960002</v>
      </c>
      <c r="AI14" s="194">
        <v>1196603002.6759999</v>
      </c>
      <c r="AJ14" s="194">
        <v>1220465639.362</v>
      </c>
      <c r="AK14" s="194">
        <v>1282332882.7826667</v>
      </c>
      <c r="AL14" s="194">
        <v>1308851993.432</v>
      </c>
      <c r="AM14" s="194">
        <v>1378861664.036</v>
      </c>
      <c r="AN14" s="194">
        <v>1416523386.568</v>
      </c>
      <c r="AO14" s="194">
        <v>1479804496.3786666</v>
      </c>
      <c r="AP14" s="194">
        <v>1499851382.4769998</v>
      </c>
      <c r="AQ14" s="194">
        <v>1582218897.028</v>
      </c>
      <c r="AR14" s="194">
        <v>1615174526.4980001</v>
      </c>
      <c r="AS14" s="194">
        <v>1662725004.7653334</v>
      </c>
      <c r="AT14" s="194">
        <v>1690303393.4620001</v>
      </c>
      <c r="AU14" s="194">
        <v>1689976451.7120001</v>
      </c>
      <c r="AV14" s="194">
        <v>1707697781.664</v>
      </c>
      <c r="AW14" s="194">
        <v>1756537226.8240001</v>
      </c>
      <c r="AX14" s="194">
        <v>1779984900.718</v>
      </c>
      <c r="AY14" s="194">
        <v>1673520006.576</v>
      </c>
      <c r="AZ14" s="194">
        <v>1644649723.38</v>
      </c>
      <c r="BA14" s="194">
        <v>1770245486.72</v>
      </c>
      <c r="BB14" s="194">
        <v>1837299902.688</v>
      </c>
      <c r="BC14" s="194">
        <v>1826167869.36</v>
      </c>
      <c r="BD14" s="194">
        <v>1926799385.9</v>
      </c>
      <c r="BE14" s="194">
        <v>2026302311.288</v>
      </c>
      <c r="BF14" s="194">
        <v>2074026542.5640001</v>
      </c>
      <c r="BG14" s="194">
        <v>2106504086.4</v>
      </c>
      <c r="BH14" s="194">
        <v>2231216076.0959997</v>
      </c>
      <c r="BI14" s="194">
        <v>2339223613.0386662</v>
      </c>
      <c r="BJ14" s="194">
        <v>2422532923.259</v>
      </c>
      <c r="BK14" s="201"/>
    </row>
    <row r="15" spans="1:63" ht="21">
      <c r="A15" s="14" t="s">
        <v>651</v>
      </c>
      <c r="B15" s="50" t="s">
        <v>289</v>
      </c>
      <c r="C15" s="195">
        <v>85472338.596</v>
      </c>
      <c r="D15" s="195">
        <v>93224867.29800001</v>
      </c>
      <c r="E15" s="195">
        <v>94634861.48133333</v>
      </c>
      <c r="F15" s="195">
        <v>92557460.506</v>
      </c>
      <c r="G15" s="195">
        <v>99661047.744</v>
      </c>
      <c r="H15" s="195">
        <v>105440806.74000001</v>
      </c>
      <c r="I15" s="195">
        <v>114257213.208</v>
      </c>
      <c r="J15" s="195">
        <v>115053078.831</v>
      </c>
      <c r="K15" s="195">
        <v>124694808.28</v>
      </c>
      <c r="L15" s="195">
        <v>128538930.684</v>
      </c>
      <c r="M15" s="195">
        <v>133401295.04933333</v>
      </c>
      <c r="N15" s="195">
        <v>131988332.542</v>
      </c>
      <c r="O15" s="195">
        <v>180986778.81599998</v>
      </c>
      <c r="P15" s="195">
        <v>198059426.244</v>
      </c>
      <c r="Q15" s="195">
        <v>209933021.26133332</v>
      </c>
      <c r="R15" s="195">
        <v>211867745.008</v>
      </c>
      <c r="S15" s="195">
        <v>223780171.328</v>
      </c>
      <c r="T15" s="195">
        <v>223544690.032</v>
      </c>
      <c r="U15" s="195">
        <v>234711403.59066665</v>
      </c>
      <c r="V15" s="195">
        <v>238157091.517</v>
      </c>
      <c r="W15" s="195">
        <v>228202611.68</v>
      </c>
      <c r="X15" s="195">
        <v>248216642.70999998</v>
      </c>
      <c r="Y15" s="195">
        <v>259787975.08666667</v>
      </c>
      <c r="Z15" s="195">
        <v>262714359.715</v>
      </c>
      <c r="AA15" s="195">
        <v>282790643.296</v>
      </c>
      <c r="AB15" s="195">
        <v>289414631.01199996</v>
      </c>
      <c r="AC15" s="195">
        <v>294118493.3973333</v>
      </c>
      <c r="AD15" s="195">
        <v>291477885.84999996</v>
      </c>
      <c r="AE15" s="195">
        <v>257536614.264</v>
      </c>
      <c r="AF15" s="195">
        <v>254745432.97</v>
      </c>
      <c r="AG15" s="195">
        <v>272834918.3746667</v>
      </c>
      <c r="AH15" s="195">
        <v>272986801.801</v>
      </c>
      <c r="AI15" s="195">
        <v>278326341.272</v>
      </c>
      <c r="AJ15" s="195">
        <v>277355568.564</v>
      </c>
      <c r="AK15" s="195">
        <v>289722433.28000003</v>
      </c>
      <c r="AL15" s="195">
        <v>291293926.012</v>
      </c>
      <c r="AM15" s="195">
        <v>312175143.544</v>
      </c>
      <c r="AN15" s="195">
        <v>315988738.622</v>
      </c>
      <c r="AO15" s="195">
        <v>319261897.56133336</v>
      </c>
      <c r="AP15" s="195">
        <v>320320183.819</v>
      </c>
      <c r="AQ15" s="195">
        <v>285576337.088</v>
      </c>
      <c r="AR15" s="195">
        <v>300081541.936</v>
      </c>
      <c r="AS15" s="195">
        <v>319061806.784</v>
      </c>
      <c r="AT15" s="195">
        <v>324868633.296</v>
      </c>
      <c r="AU15" s="195">
        <v>331662002.448</v>
      </c>
      <c r="AV15" s="195">
        <v>323366238.504</v>
      </c>
      <c r="AW15" s="195">
        <v>340923675.792</v>
      </c>
      <c r="AX15" s="195">
        <v>347423313.79399997</v>
      </c>
      <c r="AY15" s="195">
        <v>291215217.216</v>
      </c>
      <c r="AZ15" s="195">
        <v>269844006.712</v>
      </c>
      <c r="BA15" s="195">
        <v>277239205.5906667</v>
      </c>
      <c r="BB15" s="195">
        <v>283954254.721</v>
      </c>
      <c r="BC15" s="195">
        <v>313675538.68</v>
      </c>
      <c r="BD15" s="195">
        <v>317021695.64</v>
      </c>
      <c r="BE15" s="195">
        <v>316700789.01066667</v>
      </c>
      <c r="BF15" s="195">
        <v>319568871.228</v>
      </c>
      <c r="BG15" s="195">
        <v>349459461.12</v>
      </c>
      <c r="BH15" s="195">
        <v>351897568.008</v>
      </c>
      <c r="BI15" s="195">
        <v>357267071.81200004</v>
      </c>
      <c r="BJ15" s="195">
        <v>357991516.263</v>
      </c>
      <c r="BK15" s="201"/>
    </row>
    <row r="16" spans="1:63" ht="11.25">
      <c r="A16" s="14" t="s">
        <v>652</v>
      </c>
      <c r="B16" s="47" t="s">
        <v>290</v>
      </c>
      <c r="C16" s="192">
        <f>IF(OR(ISNUMBER(C11),ISNUMBER(C12),ISNUMBER(C13),ISNUMBER(C14),ISNUMBER(C15)),SUM(C11:C14)-SUM(C15),"")</f>
        <v>3097163973.468</v>
      </c>
      <c r="D16" s="192">
        <f aca="true" t="shared" si="0" ref="D16:BJ16">IF(OR(ISNUMBER(D11),ISNUMBER(D12),ISNUMBER(D13),ISNUMBER(D14),ISNUMBER(D15)),SUM(D11:D14)-SUM(D15),"")</f>
        <v>3232018114.0940003</v>
      </c>
      <c r="E16" s="192">
        <f t="shared" si="0"/>
        <v>3373814362.4666667</v>
      </c>
      <c r="F16" s="192">
        <f t="shared" si="0"/>
        <v>3495265004.165</v>
      </c>
      <c r="G16" s="192">
        <f t="shared" si="0"/>
        <v>3676565322.4080005</v>
      </c>
      <c r="H16" s="192">
        <f t="shared" si="0"/>
        <v>3808865216.292001</v>
      </c>
      <c r="I16" s="192">
        <f t="shared" si="0"/>
        <v>3919824958.0586667</v>
      </c>
      <c r="J16" s="192">
        <f t="shared" si="0"/>
        <v>4017087420.786</v>
      </c>
      <c r="K16" s="192">
        <f t="shared" si="0"/>
        <v>4207801411.8799996</v>
      </c>
      <c r="L16" s="192">
        <f t="shared" si="0"/>
        <v>4403828268.752</v>
      </c>
      <c r="M16" s="192">
        <f t="shared" si="0"/>
        <v>4596357166.665333</v>
      </c>
      <c r="N16" s="192">
        <f t="shared" si="0"/>
        <v>4726459526.38</v>
      </c>
      <c r="O16" s="192">
        <f t="shared" si="0"/>
        <v>5407986631.168</v>
      </c>
      <c r="P16" s="192">
        <f t="shared" si="0"/>
        <v>5543302490.82</v>
      </c>
      <c r="Q16" s="192">
        <f t="shared" si="0"/>
        <v>5724952640.208</v>
      </c>
      <c r="R16" s="192">
        <f t="shared" si="0"/>
        <v>5882143757.245999</v>
      </c>
      <c r="S16" s="192">
        <f t="shared" si="0"/>
        <v>6164742144.128001</v>
      </c>
      <c r="T16" s="192">
        <f t="shared" si="0"/>
        <v>6303582702.22</v>
      </c>
      <c r="U16" s="192">
        <f t="shared" si="0"/>
        <v>6451631534.848001</v>
      </c>
      <c r="V16" s="192">
        <f t="shared" si="0"/>
        <v>6564694703.839999</v>
      </c>
      <c r="W16" s="192">
        <f t="shared" si="0"/>
        <v>6807372536.54</v>
      </c>
      <c r="X16" s="192">
        <f t="shared" si="0"/>
        <v>6934849230.360001</v>
      </c>
      <c r="Y16" s="192">
        <f t="shared" si="0"/>
        <v>7209230267.408</v>
      </c>
      <c r="Z16" s="192">
        <f t="shared" si="0"/>
        <v>7258087813.956001</v>
      </c>
      <c r="AA16" s="192">
        <f t="shared" si="0"/>
        <v>7311226097.216</v>
      </c>
      <c r="AB16" s="192">
        <f t="shared" si="0"/>
        <v>7530723591.357999</v>
      </c>
      <c r="AC16" s="192">
        <f t="shared" si="0"/>
        <v>7702552782.086667</v>
      </c>
      <c r="AD16" s="192">
        <f t="shared" si="0"/>
        <v>7808864876.915</v>
      </c>
      <c r="AE16" s="192">
        <f t="shared" si="0"/>
        <v>8042519351.880001</v>
      </c>
      <c r="AF16" s="192">
        <f t="shared" si="0"/>
        <v>8195230925.816</v>
      </c>
      <c r="AG16" s="192">
        <f t="shared" si="0"/>
        <v>8313270531.045334</v>
      </c>
      <c r="AH16" s="192">
        <f t="shared" si="0"/>
        <v>8392561033.864001</v>
      </c>
      <c r="AI16" s="192">
        <f t="shared" si="0"/>
        <v>8830822100.204</v>
      </c>
      <c r="AJ16" s="192">
        <f t="shared" si="0"/>
        <v>8974106185.902</v>
      </c>
      <c r="AK16" s="192">
        <f t="shared" si="0"/>
        <v>9117623617.937332</v>
      </c>
      <c r="AL16" s="192">
        <f t="shared" si="0"/>
        <v>9236542716.99</v>
      </c>
      <c r="AM16" s="192">
        <f t="shared" si="0"/>
        <v>9621939165.575998</v>
      </c>
      <c r="AN16" s="192">
        <f t="shared" si="0"/>
        <v>9794936085.738</v>
      </c>
      <c r="AO16" s="192">
        <f t="shared" si="0"/>
        <v>9993684291.212</v>
      </c>
      <c r="AP16" s="192">
        <f t="shared" si="0"/>
        <v>10126480126.845</v>
      </c>
      <c r="AQ16" s="192">
        <f t="shared" si="0"/>
        <v>10613077741.128</v>
      </c>
      <c r="AR16" s="192">
        <f t="shared" si="0"/>
        <v>10771811815.436</v>
      </c>
      <c r="AS16" s="192">
        <f t="shared" si="0"/>
        <v>10982737943.603998</v>
      </c>
      <c r="AT16" s="192">
        <f t="shared" si="0"/>
        <v>11178054061.815</v>
      </c>
      <c r="AU16" s="192">
        <f t="shared" si="0"/>
        <v>11912050701.888</v>
      </c>
      <c r="AV16" s="192">
        <f t="shared" si="0"/>
        <v>12102599586.815998</v>
      </c>
      <c r="AW16" s="192">
        <f t="shared" si="0"/>
        <v>12304353542.088</v>
      </c>
      <c r="AX16" s="192">
        <f t="shared" si="0"/>
        <v>12452375853.366</v>
      </c>
      <c r="AY16" s="192">
        <f t="shared" si="0"/>
        <v>12958175639.088001</v>
      </c>
      <c r="AZ16" s="192">
        <f t="shared" si="0"/>
        <v>13194849753.152002</v>
      </c>
      <c r="BA16" s="192">
        <f t="shared" si="0"/>
        <v>13430071895.345333</v>
      </c>
      <c r="BB16" s="192">
        <f t="shared" si="0"/>
        <v>13650679918.052998</v>
      </c>
      <c r="BC16" s="192">
        <f t="shared" si="0"/>
        <v>14689583461.720001</v>
      </c>
      <c r="BD16" s="192">
        <f t="shared" si="0"/>
        <v>15053188910.26</v>
      </c>
      <c r="BE16" s="192">
        <f t="shared" si="0"/>
        <v>15315533241.229336</v>
      </c>
      <c r="BF16" s="192">
        <f t="shared" si="0"/>
        <v>15526897526.147999</v>
      </c>
      <c r="BG16" s="192">
        <f t="shared" si="0"/>
        <v>17200296300.600002</v>
      </c>
      <c r="BH16" s="192">
        <f t="shared" si="0"/>
        <v>17699741427.06</v>
      </c>
      <c r="BI16" s="192">
        <f t="shared" si="0"/>
        <v>18174614955.896</v>
      </c>
      <c r="BJ16" s="192">
        <f t="shared" si="0"/>
        <v>18568037913.474</v>
      </c>
      <c r="BK16" s="201"/>
    </row>
    <row r="17" spans="1:63" ht="10.5">
      <c r="A17" s="54"/>
      <c r="B17" s="54" t="s">
        <v>291</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113"/>
      <c r="AS17" s="113"/>
      <c r="AT17" s="113"/>
      <c r="AU17" s="113"/>
      <c r="AV17" s="113"/>
      <c r="AW17" s="113"/>
      <c r="AX17" s="113"/>
      <c r="AY17" s="113"/>
      <c r="AZ17" s="113"/>
      <c r="BA17" s="113"/>
      <c r="BB17" s="113"/>
      <c r="BC17" s="113"/>
      <c r="BD17" s="113"/>
      <c r="BE17" s="113"/>
      <c r="BF17" s="113"/>
      <c r="BG17" s="113"/>
      <c r="BH17" s="113"/>
      <c r="BI17" s="113"/>
      <c r="BJ17" s="113"/>
      <c r="BK17" s="201"/>
    </row>
    <row r="18" spans="1:63" ht="11.25">
      <c r="A18" s="14" t="s">
        <v>292</v>
      </c>
      <c r="B18" s="47" t="s">
        <v>293</v>
      </c>
      <c r="C18" s="90">
        <v>22501859034.7031</v>
      </c>
      <c r="D18" s="90">
        <v>21538737732.5234</v>
      </c>
      <c r="E18" s="90">
        <v>20997729647.7878</v>
      </c>
      <c r="F18" s="90">
        <v>20618100525.9237</v>
      </c>
      <c r="G18" s="90">
        <v>20100905186.7025</v>
      </c>
      <c r="H18" s="90">
        <v>20038263045.4169</v>
      </c>
      <c r="I18" s="90">
        <v>19669976552.582</v>
      </c>
      <c r="J18" s="90">
        <v>20043882390.656</v>
      </c>
      <c r="K18" s="90">
        <v>22347951465.34</v>
      </c>
      <c r="L18" s="90">
        <v>21400376677.998</v>
      </c>
      <c r="M18" s="90">
        <v>22124885916.669</v>
      </c>
      <c r="N18" s="90">
        <v>22421892700</v>
      </c>
      <c r="O18" s="90">
        <v>22744499133</v>
      </c>
      <c r="P18" s="90">
        <v>23634728968</v>
      </c>
      <c r="Q18" s="90">
        <v>24304027325</v>
      </c>
      <c r="R18" s="90">
        <v>24275001671</v>
      </c>
      <c r="S18" s="90">
        <v>24524920569</v>
      </c>
      <c r="T18" s="90">
        <v>25090244356.84</v>
      </c>
      <c r="U18" s="90">
        <v>25476739438.1663</v>
      </c>
      <c r="V18" s="90">
        <v>25952808612.5016</v>
      </c>
      <c r="W18" s="90">
        <v>26076779804.5016</v>
      </c>
      <c r="X18" s="90">
        <v>26411524976.7524</v>
      </c>
      <c r="Y18" s="90">
        <v>26500048334.7305</v>
      </c>
      <c r="Z18" s="90">
        <v>26944544195.6087</v>
      </c>
      <c r="AA18" s="90">
        <v>27137670551.9492</v>
      </c>
      <c r="AB18" s="90">
        <v>27683855090.6297</v>
      </c>
      <c r="AC18" s="90">
        <v>27787533314.7177</v>
      </c>
      <c r="AD18" s="90">
        <v>27673872163.0336</v>
      </c>
      <c r="AE18" s="90">
        <v>27669188899.911568</v>
      </c>
      <c r="AF18" s="90">
        <v>28062501909.45259</v>
      </c>
      <c r="AG18" s="90">
        <v>29719620915.997734</v>
      </c>
      <c r="AH18" s="90">
        <v>31099954704.162983</v>
      </c>
      <c r="AI18" s="90">
        <v>31406183467.362488</v>
      </c>
      <c r="AJ18" s="90">
        <v>32122218853.873016</v>
      </c>
      <c r="AK18" s="90">
        <v>32440465569.79035</v>
      </c>
      <c r="AL18" s="90">
        <v>33542346970.768658</v>
      </c>
      <c r="AM18" s="90">
        <v>33732802501.511017</v>
      </c>
      <c r="AN18" s="90">
        <v>34685160435.40973</v>
      </c>
      <c r="AO18" s="90">
        <v>34864175624.4349</v>
      </c>
      <c r="AP18" s="90">
        <v>35188338200.176346</v>
      </c>
      <c r="AQ18" s="90">
        <v>35129760227.11232</v>
      </c>
      <c r="AR18" s="90">
        <v>36122157583.87975</v>
      </c>
      <c r="AS18" s="90">
        <v>36403604040.56024</v>
      </c>
      <c r="AT18" s="90">
        <v>37830467768.6181</v>
      </c>
      <c r="AU18" s="90">
        <v>40351228301.96716</v>
      </c>
      <c r="AV18" s="90">
        <v>41176216898.30049</v>
      </c>
      <c r="AW18" s="90">
        <v>41977579549.30049</v>
      </c>
      <c r="AX18" s="90">
        <v>43421920815.96716</v>
      </c>
      <c r="AY18" s="90">
        <v>44601681527.96716</v>
      </c>
      <c r="AZ18" s="90">
        <v>45001938517.9672</v>
      </c>
      <c r="BA18" s="90">
        <v>46306066884.717155</v>
      </c>
      <c r="BB18" s="90">
        <v>47684060068.217155</v>
      </c>
      <c r="BC18" s="90">
        <v>49673842633.21717</v>
      </c>
      <c r="BD18" s="90">
        <v>51463499417.21716</v>
      </c>
      <c r="BE18" s="192">
        <f aca="true" t="shared" si="1" ref="BE18:BJ18">IF(OR(ISNUMBER(BE19),ISNUMBER(BE22)),SUM(BE19)+SUM(BE22),"")</f>
        <v>52746398804.08383</v>
      </c>
      <c r="BF18" s="192">
        <f t="shared" si="1"/>
        <v>16672611760.81422</v>
      </c>
      <c r="BG18" s="192">
        <f t="shared" si="1"/>
        <v>16414026055.75881</v>
      </c>
      <c r="BH18" s="192">
        <f t="shared" si="1"/>
        <v>17032734695.53854</v>
      </c>
      <c r="BI18" s="192">
        <f t="shared" si="1"/>
        <v>17688975000</v>
      </c>
      <c r="BJ18" s="192">
        <f t="shared" si="1"/>
        <v>19458867000</v>
      </c>
      <c r="BK18" s="201"/>
    </row>
    <row r="19" spans="1:63" ht="11.25">
      <c r="A19" s="14" t="s">
        <v>294</v>
      </c>
      <c r="B19" s="47" t="s">
        <v>295</v>
      </c>
      <c r="C19" s="75">
        <v>20014007430.923</v>
      </c>
      <c r="D19" s="75">
        <v>18998173143.984</v>
      </c>
      <c r="E19" s="75">
        <v>18430921385.34</v>
      </c>
      <c r="F19" s="75">
        <v>18124370939.472</v>
      </c>
      <c r="G19" s="75">
        <v>17575554335.2795</v>
      </c>
      <c r="H19" s="75">
        <v>17369726748.73</v>
      </c>
      <c r="I19" s="75">
        <v>16934376272.582</v>
      </c>
      <c r="J19" s="75">
        <v>17152051510.656</v>
      </c>
      <c r="K19" s="75">
        <v>19430921385.34</v>
      </c>
      <c r="L19" s="75">
        <v>18291486447.998</v>
      </c>
      <c r="M19" s="75">
        <v>18861203916.669</v>
      </c>
      <c r="N19" s="75">
        <v>18932368700</v>
      </c>
      <c r="O19" s="75">
        <v>19212659100</v>
      </c>
      <c r="P19" s="75">
        <v>19836312800</v>
      </c>
      <c r="Q19" s="75">
        <v>20325691300</v>
      </c>
      <c r="R19" s="75">
        <v>20034675928</v>
      </c>
      <c r="S19" s="75">
        <v>20233039056</v>
      </c>
      <c r="T19" s="75">
        <v>20536534641.84</v>
      </c>
      <c r="U19" s="75">
        <v>20766923040.1663</v>
      </c>
      <c r="V19" s="75">
        <v>20892793166.5016</v>
      </c>
      <c r="W19" s="75">
        <v>20972654166.5016</v>
      </c>
      <c r="X19" s="75">
        <v>21092226253.7524</v>
      </c>
      <c r="Y19" s="75">
        <v>21131149156.7305</v>
      </c>
      <c r="Z19" s="75">
        <v>21325957630.6087</v>
      </c>
      <c r="AA19" s="75">
        <v>21486860362.9957</v>
      </c>
      <c r="AB19" s="75">
        <v>21646558256.4772</v>
      </c>
      <c r="AC19" s="75">
        <v>21810089052.3022</v>
      </c>
      <c r="AD19" s="75">
        <v>21953635316.9491</v>
      </c>
      <c r="AE19" s="75">
        <v>22150549756.999077</v>
      </c>
      <c r="AF19" s="75">
        <v>22354073556.5121</v>
      </c>
      <c r="AG19" s="75">
        <v>22561882682.432243</v>
      </c>
      <c r="AH19" s="75">
        <v>22729254165.16849</v>
      </c>
      <c r="AI19" s="75">
        <v>22979488435.246998</v>
      </c>
      <c r="AJ19" s="75">
        <v>23235591750.916664</v>
      </c>
      <c r="AK19" s="75">
        <v>23444994588.123165</v>
      </c>
      <c r="AL19" s="75">
        <v>23735619392.631832</v>
      </c>
      <c r="AM19" s="75">
        <v>24325120727.702164</v>
      </c>
      <c r="AN19" s="75">
        <v>24787114393.889248</v>
      </c>
      <c r="AO19" s="75">
        <v>24607746153.061245</v>
      </c>
      <c r="AP19" s="75">
        <v>24809036354.926994</v>
      </c>
      <c r="AQ19" s="75">
        <v>25070466682.309242</v>
      </c>
      <c r="AR19" s="104">
        <v>25411918215.04783</v>
      </c>
      <c r="AS19" s="104">
        <v>25703951827.04033</v>
      </c>
      <c r="AT19" s="104">
        <v>26587359211.5099</v>
      </c>
      <c r="AU19" s="104">
        <v>29352490918.967163</v>
      </c>
      <c r="AV19" s="104">
        <v>30003134192.300495</v>
      </c>
      <c r="AW19" s="104">
        <v>30658314124.300495</v>
      </c>
      <c r="AX19" s="104">
        <v>31577574792.967163</v>
      </c>
      <c r="AY19" s="104">
        <v>32153689312.967163</v>
      </c>
      <c r="AZ19" s="104">
        <v>32153689312.967163</v>
      </c>
      <c r="BA19" s="104">
        <v>32916656475.71716</v>
      </c>
      <c r="BB19" s="104">
        <v>33700130901.217163</v>
      </c>
      <c r="BC19" s="104">
        <v>35009204601.21716</v>
      </c>
      <c r="BD19" s="104">
        <v>35831900917.21716</v>
      </c>
      <c r="BE19" s="193">
        <f aca="true" t="shared" si="2" ref="BE19:BJ19">IF(OR(ISNUMBER(BE20),ISNUMBER(BE21)),SUM(BE20:BE21),"")</f>
        <v>36954547003.08383</v>
      </c>
      <c r="BF19" s="193">
        <f>IF(OR(ISNUMBER(BF20),ISNUMBER(BF21)),SUM(BF20:BF21),"")</f>
      </c>
      <c r="BG19" s="193">
        <f t="shared" si="2"/>
      </c>
      <c r="BH19" s="193">
        <f t="shared" si="2"/>
      </c>
      <c r="BI19" s="193">
        <f t="shared" si="2"/>
      </c>
      <c r="BJ19" s="193">
        <f t="shared" si="2"/>
      </c>
      <c r="BK19" s="201"/>
    </row>
    <row r="20" spans="1:63" ht="11.25">
      <c r="A20" s="14" t="s">
        <v>296</v>
      </c>
      <c r="B20" s="47" t="s">
        <v>297</v>
      </c>
      <c r="C20" s="78">
        <v>20014007430.923</v>
      </c>
      <c r="D20" s="78">
        <v>18998173143.984</v>
      </c>
      <c r="E20" s="78">
        <v>18430921385.34</v>
      </c>
      <c r="F20" s="78">
        <v>18124370939.472</v>
      </c>
      <c r="G20" s="78">
        <v>17575554335.2795</v>
      </c>
      <c r="H20" s="78">
        <v>17369726748.73</v>
      </c>
      <c r="I20" s="78">
        <v>16934376272.582</v>
      </c>
      <c r="J20" s="78">
        <v>17152051510.656</v>
      </c>
      <c r="K20" s="78">
        <v>19430921385.34</v>
      </c>
      <c r="L20" s="78">
        <v>18291486447.998</v>
      </c>
      <c r="M20" s="78">
        <v>18861203916.669</v>
      </c>
      <c r="N20" s="78">
        <v>18932368700</v>
      </c>
      <c r="O20" s="78">
        <v>19212659100</v>
      </c>
      <c r="P20" s="78">
        <v>19836312800</v>
      </c>
      <c r="Q20" s="78">
        <v>20325691300</v>
      </c>
      <c r="R20" s="78">
        <v>20034675928</v>
      </c>
      <c r="S20" s="78">
        <v>20233039056</v>
      </c>
      <c r="T20" s="78">
        <v>20536534641.84</v>
      </c>
      <c r="U20" s="78">
        <v>20766923040.1663</v>
      </c>
      <c r="V20" s="78">
        <v>20892793166.5016</v>
      </c>
      <c r="W20" s="78">
        <v>20972654166.5016</v>
      </c>
      <c r="X20" s="78">
        <v>21092226253.7524</v>
      </c>
      <c r="Y20" s="78">
        <v>21131149156.7305</v>
      </c>
      <c r="Z20" s="78">
        <v>21325957630.6087</v>
      </c>
      <c r="AA20" s="78">
        <v>21486860362.9957</v>
      </c>
      <c r="AB20" s="78">
        <v>21646558256.4772</v>
      </c>
      <c r="AC20" s="78">
        <v>21810089052.3022</v>
      </c>
      <c r="AD20" s="78">
        <v>21953635316.9491</v>
      </c>
      <c r="AE20" s="78">
        <v>22150549756.999077</v>
      </c>
      <c r="AF20" s="78">
        <v>22354073556.5121</v>
      </c>
      <c r="AG20" s="78">
        <v>22561882682.432243</v>
      </c>
      <c r="AH20" s="78">
        <v>22729254165.16849</v>
      </c>
      <c r="AI20" s="78">
        <v>22979488435.246998</v>
      </c>
      <c r="AJ20" s="78">
        <v>23235591750.916664</v>
      </c>
      <c r="AK20" s="78">
        <v>23444994588.123165</v>
      </c>
      <c r="AL20" s="78">
        <v>23735619392.631832</v>
      </c>
      <c r="AM20" s="78">
        <v>24325120727.702164</v>
      </c>
      <c r="AN20" s="78">
        <v>24787114393.889248</v>
      </c>
      <c r="AO20" s="78">
        <v>24607746153.061245</v>
      </c>
      <c r="AP20" s="78">
        <v>24809036354.926994</v>
      </c>
      <c r="AQ20" s="78">
        <v>25070466682.309242</v>
      </c>
      <c r="AR20" s="78">
        <v>25411918215.04783</v>
      </c>
      <c r="AS20" s="78">
        <v>25703951827.04033</v>
      </c>
      <c r="AT20" s="78">
        <v>26587359211.509914</v>
      </c>
      <c r="AU20" s="78">
        <v>29352490918.967163</v>
      </c>
      <c r="AV20" s="78">
        <v>30003134192.300495</v>
      </c>
      <c r="AW20" s="78">
        <v>30658314124.300495</v>
      </c>
      <c r="AX20" s="78">
        <v>31577574792.967163</v>
      </c>
      <c r="AY20" s="78">
        <v>32153689312.967163</v>
      </c>
      <c r="AZ20" s="78">
        <v>32153689312.967163</v>
      </c>
      <c r="BA20" s="78">
        <v>32916656475.71716</v>
      </c>
      <c r="BB20" s="78">
        <v>33700130901.217163</v>
      </c>
      <c r="BC20" s="78">
        <v>35009204601.21716</v>
      </c>
      <c r="BD20" s="78">
        <v>35831900917.21716</v>
      </c>
      <c r="BE20" s="194">
        <v>36954547003.08383</v>
      </c>
      <c r="BF20" s="194"/>
      <c r="BG20" s="194"/>
      <c r="BH20" s="194"/>
      <c r="BI20" s="194"/>
      <c r="BJ20" s="194"/>
      <c r="BK20" s="201"/>
    </row>
    <row r="21" spans="1:63" ht="11.25">
      <c r="A21" s="14" t="s">
        <v>298</v>
      </c>
      <c r="B21" s="47" t="s">
        <v>299</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103"/>
      <c r="AS21" s="103"/>
      <c r="AT21" s="103"/>
      <c r="AU21" s="103"/>
      <c r="AV21" s="103"/>
      <c r="AW21" s="103"/>
      <c r="AX21" s="103"/>
      <c r="AY21" s="103"/>
      <c r="AZ21" s="103"/>
      <c r="BA21" s="103"/>
      <c r="BB21" s="103"/>
      <c r="BC21" s="103"/>
      <c r="BD21" s="103"/>
      <c r="BE21" s="195"/>
      <c r="BF21" s="195"/>
      <c r="BG21" s="195"/>
      <c r="BH21" s="195"/>
      <c r="BI21" s="195"/>
      <c r="BJ21" s="195"/>
      <c r="BK21" s="201"/>
    </row>
    <row r="22" spans="1:63" ht="11.25">
      <c r="A22" s="14" t="s">
        <v>300</v>
      </c>
      <c r="B22" s="47" t="s">
        <v>301</v>
      </c>
      <c r="C22" s="90">
        <v>2487851603.78012</v>
      </c>
      <c r="D22" s="90">
        <v>2540564588.53941</v>
      </c>
      <c r="E22" s="90">
        <v>2566808262.44784</v>
      </c>
      <c r="F22" s="90">
        <v>2493729586.4517</v>
      </c>
      <c r="G22" s="90">
        <v>2525350851.42303</v>
      </c>
      <c r="H22" s="90">
        <v>2668536296.68688</v>
      </c>
      <c r="I22" s="90">
        <v>2735600280</v>
      </c>
      <c r="J22" s="90">
        <v>2891830880</v>
      </c>
      <c r="K22" s="90">
        <v>2917030080</v>
      </c>
      <c r="L22" s="90">
        <v>3108890230</v>
      </c>
      <c r="M22" s="90">
        <v>3263682000</v>
      </c>
      <c r="N22" s="90">
        <v>3489524000</v>
      </c>
      <c r="O22" s="90">
        <v>3531840033</v>
      </c>
      <c r="P22" s="90">
        <v>3798416168</v>
      </c>
      <c r="Q22" s="90">
        <v>3978336025</v>
      </c>
      <c r="R22" s="90">
        <v>4240325743</v>
      </c>
      <c r="S22" s="90">
        <v>4291881513</v>
      </c>
      <c r="T22" s="90">
        <v>4553709715</v>
      </c>
      <c r="U22" s="90">
        <v>4709816398</v>
      </c>
      <c r="V22" s="90">
        <v>5060015446</v>
      </c>
      <c r="W22" s="90">
        <v>5104125638</v>
      </c>
      <c r="X22" s="90">
        <v>5319298723</v>
      </c>
      <c r="Y22" s="90">
        <v>5368899178</v>
      </c>
      <c r="Z22" s="90">
        <v>5618586565</v>
      </c>
      <c r="AA22" s="90">
        <v>5650810188.95349</v>
      </c>
      <c r="AB22" s="90">
        <v>6037296834.15249</v>
      </c>
      <c r="AC22" s="90">
        <v>5977444262.41549</v>
      </c>
      <c r="AD22" s="90">
        <v>5720236846.08449</v>
      </c>
      <c r="AE22" s="90">
        <v>5518639142.91249</v>
      </c>
      <c r="AF22" s="90">
        <v>5708428352.94049</v>
      </c>
      <c r="AG22" s="90">
        <v>7157738233.56549</v>
      </c>
      <c r="AH22" s="90">
        <v>8370700538.994491</v>
      </c>
      <c r="AI22" s="90">
        <v>8426695032.115491</v>
      </c>
      <c r="AJ22" s="90">
        <v>8886627102.95635</v>
      </c>
      <c r="AK22" s="90">
        <v>8995470981.667187</v>
      </c>
      <c r="AL22" s="90">
        <v>9806727578.136826</v>
      </c>
      <c r="AM22" s="90">
        <v>9407681773.808855</v>
      </c>
      <c r="AN22" s="90">
        <v>9898046041.520481</v>
      </c>
      <c r="AO22" s="90">
        <v>10256429471.373652</v>
      </c>
      <c r="AP22" s="90">
        <v>10379301845.24935</v>
      </c>
      <c r="AQ22" s="90">
        <v>10059293544.80308</v>
      </c>
      <c r="AR22" s="90">
        <v>10710239368.831924</v>
      </c>
      <c r="AS22" s="90">
        <v>10699652213.519913</v>
      </c>
      <c r="AT22" s="90">
        <v>11243108557.1082</v>
      </c>
      <c r="AU22" s="90">
        <v>10998737383</v>
      </c>
      <c r="AV22" s="90">
        <v>11173082706</v>
      </c>
      <c r="AW22" s="90">
        <v>11319265425</v>
      </c>
      <c r="AX22" s="90">
        <v>11844346023</v>
      </c>
      <c r="AY22" s="90">
        <v>12447992215</v>
      </c>
      <c r="AZ22" s="90">
        <v>12848249205</v>
      </c>
      <c r="BA22" s="90">
        <v>13389410409</v>
      </c>
      <c r="BB22" s="90">
        <v>13983929167</v>
      </c>
      <c r="BC22" s="90">
        <v>14664638032.000002</v>
      </c>
      <c r="BD22" s="90">
        <v>15631598500</v>
      </c>
      <c r="BE22" s="192">
        <f aca="true" t="shared" si="3" ref="BE22:BJ22">IF(OR(ISNUMBER(BE23),ISNUMBER(BE24),ISNUMBER(BE25),ISNUMBER(BE26),ISNUMBER(BE27)),SUM(BE23:BE27),"")</f>
        <v>15791851801</v>
      </c>
      <c r="BF22" s="192">
        <f t="shared" si="3"/>
        <v>16672611760.81422</v>
      </c>
      <c r="BG22" s="192">
        <f t="shared" si="3"/>
        <v>16414026055.75881</v>
      </c>
      <c r="BH22" s="192">
        <f t="shared" si="3"/>
        <v>17032734695.53854</v>
      </c>
      <c r="BI22" s="192">
        <f t="shared" si="3"/>
        <v>17688975000</v>
      </c>
      <c r="BJ22" s="192">
        <f t="shared" si="3"/>
        <v>19458867000</v>
      </c>
      <c r="BK22" s="201"/>
    </row>
    <row r="23" spans="1:63" ht="11.25">
      <c r="A23" s="14" t="s">
        <v>302</v>
      </c>
      <c r="B23" s="47" t="s">
        <v>303</v>
      </c>
      <c r="C23" s="72">
        <v>2264767790.05049</v>
      </c>
      <c r="D23" s="72">
        <v>2331785943.30941</v>
      </c>
      <c r="E23" s="72">
        <v>2427217209.98784</v>
      </c>
      <c r="F23" s="72">
        <v>2416188106.4517</v>
      </c>
      <c r="G23" s="72">
        <v>2453135701.42303</v>
      </c>
      <c r="H23" s="72">
        <v>2576978816.68688</v>
      </c>
      <c r="I23" s="72">
        <v>2645828000</v>
      </c>
      <c r="J23" s="72">
        <v>2805716000</v>
      </c>
      <c r="K23" s="72">
        <v>2830632000</v>
      </c>
      <c r="L23" s="72">
        <v>3021117000</v>
      </c>
      <c r="M23" s="72">
        <v>3167424000</v>
      </c>
      <c r="N23" s="72">
        <v>3342453000</v>
      </c>
      <c r="O23" s="72">
        <v>3372926000</v>
      </c>
      <c r="P23" s="72">
        <v>3630713000</v>
      </c>
      <c r="Q23" s="72">
        <v>3831293000</v>
      </c>
      <c r="R23" s="72">
        <v>4089777000</v>
      </c>
      <c r="S23" s="72">
        <v>4148418000</v>
      </c>
      <c r="T23" s="72">
        <v>4401960000</v>
      </c>
      <c r="U23" s="72">
        <v>4556859000</v>
      </c>
      <c r="V23" s="72">
        <v>4899705000</v>
      </c>
      <c r="W23" s="72">
        <v>4923999000</v>
      </c>
      <c r="X23" s="72">
        <v>5129428000</v>
      </c>
      <c r="Y23" s="72">
        <v>5169083000</v>
      </c>
      <c r="Z23" s="72">
        <v>5417304000</v>
      </c>
      <c r="AA23" s="72">
        <v>5415477032.95349</v>
      </c>
      <c r="AB23" s="72">
        <v>5775520508.15249</v>
      </c>
      <c r="AC23" s="72">
        <v>5713500712.41549</v>
      </c>
      <c r="AD23" s="72">
        <v>5519700809.08449</v>
      </c>
      <c r="AE23" s="72">
        <v>5297732600.91249</v>
      </c>
      <c r="AF23" s="72">
        <v>5470326292.94049</v>
      </c>
      <c r="AG23" s="72">
        <v>6864796535.56549</v>
      </c>
      <c r="AH23" s="72">
        <v>8028767200.994491</v>
      </c>
      <c r="AI23" s="72">
        <v>8168498041.115491</v>
      </c>
      <c r="AJ23" s="72">
        <v>8616019359.262491</v>
      </c>
      <c r="AK23" s="72">
        <v>8762104273.106491</v>
      </c>
      <c r="AL23" s="72">
        <v>9584405990.05549</v>
      </c>
      <c r="AM23" s="72">
        <v>9144413605.135489</v>
      </c>
      <c r="AN23" s="72">
        <v>9630742179.937489</v>
      </c>
      <c r="AO23" s="72">
        <v>9933960640.128</v>
      </c>
      <c r="AP23" s="72">
        <v>10065915683.383999</v>
      </c>
      <c r="AQ23" s="72">
        <v>9805828809.42</v>
      </c>
      <c r="AR23" s="103">
        <v>10442772309.943</v>
      </c>
      <c r="AS23" s="103">
        <v>10429373044.383001</v>
      </c>
      <c r="AT23" s="103">
        <v>10916164482.646</v>
      </c>
      <c r="AU23" s="103">
        <v>10642058000</v>
      </c>
      <c r="AV23" s="103">
        <v>10797545000</v>
      </c>
      <c r="AW23" s="103">
        <v>10942667000</v>
      </c>
      <c r="AX23" s="103">
        <v>11470573000</v>
      </c>
      <c r="AY23" s="103">
        <v>12043570000</v>
      </c>
      <c r="AZ23" s="103">
        <v>12478987000</v>
      </c>
      <c r="BA23" s="103">
        <v>13038190000</v>
      </c>
      <c r="BB23" s="103">
        <v>13619194000</v>
      </c>
      <c r="BC23" s="103">
        <v>14697799000</v>
      </c>
      <c r="BD23" s="103">
        <v>15223974000</v>
      </c>
      <c r="BE23" s="195">
        <v>15355547000</v>
      </c>
      <c r="BF23" s="195">
        <v>16262021000</v>
      </c>
      <c r="BG23" s="195">
        <v>15992575000</v>
      </c>
      <c r="BH23" s="195">
        <v>16620938000</v>
      </c>
      <c r="BI23" s="195">
        <v>17235003000</v>
      </c>
      <c r="BJ23" s="195">
        <v>19006967000</v>
      </c>
      <c r="BK23" s="201"/>
    </row>
    <row r="24" spans="1:63" ht="11.25">
      <c r="A24" s="14" t="s">
        <v>304</v>
      </c>
      <c r="B24" s="47" t="s">
        <v>305</v>
      </c>
      <c r="C24" s="78">
        <v>34444288.281</v>
      </c>
      <c r="D24" s="78">
        <v>33356852.99</v>
      </c>
      <c r="E24" s="78">
        <v>17378295.04</v>
      </c>
      <c r="F24" s="78">
        <v>9266000</v>
      </c>
      <c r="G24" s="78">
        <v>19918000</v>
      </c>
      <c r="H24" s="78">
        <v>26799000</v>
      </c>
      <c r="I24" s="78">
        <v>29446000</v>
      </c>
      <c r="J24" s="78">
        <v>24424000</v>
      </c>
      <c r="K24" s="78">
        <v>23068000</v>
      </c>
      <c r="L24" s="78">
        <v>20270000</v>
      </c>
      <c r="M24" s="78">
        <v>23096000</v>
      </c>
      <c r="N24" s="78">
        <v>21867000</v>
      </c>
      <c r="O24" s="78">
        <v>22566000</v>
      </c>
      <c r="P24" s="78">
        <v>23011000</v>
      </c>
      <c r="Q24" s="78">
        <v>21542000</v>
      </c>
      <c r="R24" s="78">
        <v>20765000</v>
      </c>
      <c r="S24" s="78">
        <v>10900000</v>
      </c>
      <c r="T24" s="78">
        <v>12396000</v>
      </c>
      <c r="U24" s="78">
        <v>13277000</v>
      </c>
      <c r="V24" s="78">
        <v>18780000</v>
      </c>
      <c r="W24" s="78">
        <v>16409570</v>
      </c>
      <c r="X24" s="78">
        <v>17724687</v>
      </c>
      <c r="Y24" s="78">
        <v>19663353</v>
      </c>
      <c r="Z24" s="78">
        <v>26378582</v>
      </c>
      <c r="AA24" s="78">
        <v>28083349</v>
      </c>
      <c r="AB24" s="78">
        <v>30886961</v>
      </c>
      <c r="AC24" s="78">
        <v>33212421</v>
      </c>
      <c r="AD24" s="78">
        <v>27161380</v>
      </c>
      <c r="AE24" s="78">
        <v>893316</v>
      </c>
      <c r="AF24" s="78">
        <v>933351</v>
      </c>
      <c r="AG24" s="78">
        <v>975834</v>
      </c>
      <c r="AH24" s="78">
        <v>7455868</v>
      </c>
      <c r="AI24" s="78">
        <v>10183415</v>
      </c>
      <c r="AJ24" s="78">
        <v>10003914.69385947</v>
      </c>
      <c r="AK24" s="78">
        <v>10361005.560695052</v>
      </c>
      <c r="AL24" s="78">
        <v>1237433.0813352875</v>
      </c>
      <c r="AM24" s="78">
        <v>1411083.673366471</v>
      </c>
      <c r="AN24" s="78">
        <v>1890119.5829931295</v>
      </c>
      <c r="AO24" s="78">
        <v>2798176.2456515175</v>
      </c>
      <c r="AP24" s="78">
        <v>2119861.86535012</v>
      </c>
      <c r="AQ24" s="78">
        <v>2359023.3830790683</v>
      </c>
      <c r="AR24" s="78">
        <v>2934792.88892303</v>
      </c>
      <c r="AS24" s="78">
        <v>3207051.1369110947</v>
      </c>
      <c r="AT24" s="78">
        <v>8996931.462206375</v>
      </c>
      <c r="AU24" s="78">
        <v>12672699</v>
      </c>
      <c r="AV24" s="78">
        <v>16275694</v>
      </c>
      <c r="AW24" s="78">
        <v>18073161</v>
      </c>
      <c r="AX24" s="78">
        <v>21122851</v>
      </c>
      <c r="AY24" s="78">
        <v>22557181</v>
      </c>
      <c r="AZ24" s="78">
        <v>19967835</v>
      </c>
      <c r="BA24" s="78">
        <v>20164081</v>
      </c>
      <c r="BB24" s="78">
        <v>20179248</v>
      </c>
      <c r="BC24" s="78">
        <v>29782637</v>
      </c>
      <c r="BD24" s="78">
        <v>36622478</v>
      </c>
      <c r="BE24" s="194">
        <v>44783391</v>
      </c>
      <c r="BF24" s="194">
        <v>49804880.33934</v>
      </c>
      <c r="BG24" s="194">
        <v>54518553.5303</v>
      </c>
      <c r="BH24" s="194">
        <v>52673953.60334001</v>
      </c>
      <c r="BI24" s="194">
        <v>53955000</v>
      </c>
      <c r="BJ24" s="194">
        <v>58718000</v>
      </c>
      <c r="BK24" s="201"/>
    </row>
    <row r="25" spans="1:63" ht="11.25">
      <c r="A25" s="14" t="s">
        <v>306</v>
      </c>
      <c r="B25" s="47" t="s">
        <v>307</v>
      </c>
      <c r="C25" s="72">
        <v>175188548.448628</v>
      </c>
      <c r="D25" s="72">
        <v>163707636.24</v>
      </c>
      <c r="E25" s="72">
        <v>110232910.42</v>
      </c>
      <c r="F25" s="72">
        <v>57577480</v>
      </c>
      <c r="G25" s="72">
        <v>41150150</v>
      </c>
      <c r="H25" s="72">
        <v>53830480</v>
      </c>
      <c r="I25" s="72">
        <v>48123280</v>
      </c>
      <c r="J25" s="72">
        <v>50976880</v>
      </c>
      <c r="K25" s="72">
        <v>49550080</v>
      </c>
      <c r="L25" s="72">
        <v>52536230</v>
      </c>
      <c r="M25" s="72">
        <v>55254000</v>
      </c>
      <c r="N25" s="72">
        <v>105223000</v>
      </c>
      <c r="O25" s="72">
        <v>113155033</v>
      </c>
      <c r="P25" s="72">
        <v>125287168</v>
      </c>
      <c r="Q25" s="72">
        <v>104166025</v>
      </c>
      <c r="R25" s="72">
        <v>106192743</v>
      </c>
      <c r="S25" s="72">
        <v>106397513</v>
      </c>
      <c r="T25" s="72">
        <v>109196715</v>
      </c>
      <c r="U25" s="72">
        <v>106310398</v>
      </c>
      <c r="V25" s="72">
        <v>106580446</v>
      </c>
      <c r="W25" s="72">
        <v>108611068</v>
      </c>
      <c r="X25" s="72">
        <v>114024036</v>
      </c>
      <c r="Y25" s="72">
        <v>117374825</v>
      </c>
      <c r="Z25" s="72">
        <v>125416983</v>
      </c>
      <c r="AA25" s="72">
        <v>140001574</v>
      </c>
      <c r="AB25" s="72">
        <v>166023290</v>
      </c>
      <c r="AC25" s="72">
        <v>144374955</v>
      </c>
      <c r="AD25" s="72">
        <v>101111243</v>
      </c>
      <c r="AE25" s="72">
        <v>124535008</v>
      </c>
      <c r="AF25" s="72">
        <v>136505027</v>
      </c>
      <c r="AG25" s="72">
        <v>152912780</v>
      </c>
      <c r="AH25" s="72">
        <v>205507175.00000003</v>
      </c>
      <c r="AI25" s="72">
        <v>103333290</v>
      </c>
      <c r="AJ25" s="72">
        <v>107237643</v>
      </c>
      <c r="AK25" s="72">
        <v>57690878</v>
      </c>
      <c r="AL25" s="72">
        <v>78066170</v>
      </c>
      <c r="AM25" s="72">
        <v>87171909</v>
      </c>
      <c r="AN25" s="72">
        <v>85040643</v>
      </c>
      <c r="AO25" s="72">
        <v>108215495</v>
      </c>
      <c r="AP25" s="72">
        <v>124632814.99999999</v>
      </c>
      <c r="AQ25" s="72">
        <v>83755147</v>
      </c>
      <c r="AR25" s="103">
        <v>87826058</v>
      </c>
      <c r="AS25" s="103">
        <v>102249050</v>
      </c>
      <c r="AT25" s="103">
        <v>149202571</v>
      </c>
      <c r="AU25" s="103">
        <v>150063437</v>
      </c>
      <c r="AV25" s="103">
        <v>163455178</v>
      </c>
      <c r="AW25" s="103">
        <v>163671756</v>
      </c>
      <c r="AX25" s="103">
        <v>172276266</v>
      </c>
      <c r="AY25" s="103">
        <v>180134529</v>
      </c>
      <c r="AZ25" s="103">
        <v>185693781</v>
      </c>
      <c r="BA25" s="103">
        <v>157416384</v>
      </c>
      <c r="BB25" s="103">
        <v>166056726</v>
      </c>
      <c r="BC25" s="103">
        <v>167157220</v>
      </c>
      <c r="BD25" s="103">
        <v>171736122</v>
      </c>
      <c r="BE25" s="195">
        <v>200155637</v>
      </c>
      <c r="BF25" s="195">
        <v>162908653.67569003</v>
      </c>
      <c r="BG25" s="195">
        <v>177450399.72528002</v>
      </c>
      <c r="BH25" s="195">
        <v>188724979.74716002</v>
      </c>
      <c r="BI25" s="195">
        <v>194609000</v>
      </c>
      <c r="BJ25" s="195">
        <v>191382000</v>
      </c>
      <c r="BK25" s="201"/>
    </row>
    <row r="26" spans="1:63" ht="11.25">
      <c r="A26" s="14" t="s">
        <v>308</v>
      </c>
      <c r="B26" s="47" t="s">
        <v>309</v>
      </c>
      <c r="C26" s="78">
        <v>0</v>
      </c>
      <c r="D26" s="78">
        <v>0</v>
      </c>
      <c r="E26" s="78">
        <v>0</v>
      </c>
      <c r="F26" s="78">
        <v>0</v>
      </c>
      <c r="G26" s="78">
        <v>0</v>
      </c>
      <c r="H26" s="78">
        <v>1000</v>
      </c>
      <c r="I26" s="78">
        <v>7000</v>
      </c>
      <c r="J26" s="78">
        <v>0</v>
      </c>
      <c r="K26" s="78">
        <v>0</v>
      </c>
      <c r="L26" s="78">
        <v>0</v>
      </c>
      <c r="M26" s="78">
        <v>106000</v>
      </c>
      <c r="N26" s="78">
        <v>0</v>
      </c>
      <c r="O26" s="78">
        <v>0</v>
      </c>
      <c r="P26" s="78">
        <v>0</v>
      </c>
      <c r="Q26" s="78">
        <v>48000</v>
      </c>
      <c r="R26" s="78">
        <v>0</v>
      </c>
      <c r="S26" s="78">
        <v>0</v>
      </c>
      <c r="T26" s="78">
        <v>0</v>
      </c>
      <c r="U26" s="78">
        <v>0</v>
      </c>
      <c r="V26" s="78">
        <v>0</v>
      </c>
      <c r="W26" s="78">
        <v>0</v>
      </c>
      <c r="X26" s="78">
        <v>0</v>
      </c>
      <c r="Y26" s="78">
        <v>0</v>
      </c>
      <c r="Z26" s="78">
        <v>0</v>
      </c>
      <c r="AA26" s="78">
        <v>0</v>
      </c>
      <c r="AB26" s="78">
        <v>0</v>
      </c>
      <c r="AC26" s="78">
        <v>10904</v>
      </c>
      <c r="AD26" s="78">
        <v>25054</v>
      </c>
      <c r="AE26" s="78">
        <v>0</v>
      </c>
      <c r="AF26" s="78">
        <v>0</v>
      </c>
      <c r="AG26" s="78">
        <v>0</v>
      </c>
      <c r="AH26" s="78">
        <v>8213</v>
      </c>
      <c r="AI26" s="78">
        <v>0</v>
      </c>
      <c r="AJ26" s="78">
        <v>13515</v>
      </c>
      <c r="AK26" s="78">
        <v>26879</v>
      </c>
      <c r="AL26" s="78">
        <v>0</v>
      </c>
      <c r="AM26" s="78">
        <v>4182</v>
      </c>
      <c r="AN26" s="78">
        <v>38380</v>
      </c>
      <c r="AO26" s="78">
        <v>30967</v>
      </c>
      <c r="AP26" s="78">
        <v>0</v>
      </c>
      <c r="AQ26" s="78">
        <v>0</v>
      </c>
      <c r="AR26" s="78">
        <v>0</v>
      </c>
      <c r="AS26" s="78">
        <v>32165</v>
      </c>
      <c r="AT26" s="78">
        <v>69030</v>
      </c>
      <c r="AU26" s="78">
        <v>67855</v>
      </c>
      <c r="AV26" s="78">
        <v>12774</v>
      </c>
      <c r="AW26" s="78">
        <v>0</v>
      </c>
      <c r="AX26" s="78">
        <v>0</v>
      </c>
      <c r="AY26" s="78">
        <v>271094</v>
      </c>
      <c r="AZ26" s="78">
        <v>6586</v>
      </c>
      <c r="BA26" s="78">
        <v>33911</v>
      </c>
      <c r="BB26" s="78">
        <v>27746</v>
      </c>
      <c r="BC26" s="78"/>
      <c r="BD26" s="78">
        <v>0</v>
      </c>
      <c r="BE26" s="194">
        <v>0</v>
      </c>
      <c r="BF26" s="194">
        <v>0</v>
      </c>
      <c r="BG26" s="194">
        <v>11000</v>
      </c>
      <c r="BH26" s="194">
        <v>26000</v>
      </c>
      <c r="BI26" s="194">
        <v>51000</v>
      </c>
      <c r="BJ26" s="194">
        <v>0</v>
      </c>
      <c r="BK26" s="201"/>
    </row>
    <row r="27" spans="1:63" ht="11.25">
      <c r="A27" s="14" t="s">
        <v>310</v>
      </c>
      <c r="B27" s="47" t="s">
        <v>311</v>
      </c>
      <c r="C27" s="72">
        <v>13450977</v>
      </c>
      <c r="D27" s="72">
        <v>11714156</v>
      </c>
      <c r="E27" s="72">
        <v>11979847</v>
      </c>
      <c r="F27" s="72">
        <v>10698000</v>
      </c>
      <c r="G27" s="72">
        <v>11147000</v>
      </c>
      <c r="H27" s="72">
        <v>10927000</v>
      </c>
      <c r="I27" s="72">
        <v>12196000</v>
      </c>
      <c r="J27" s="72">
        <v>10714000</v>
      </c>
      <c r="K27" s="72">
        <v>13780000</v>
      </c>
      <c r="L27" s="72">
        <v>14967000</v>
      </c>
      <c r="M27" s="72">
        <v>17802000</v>
      </c>
      <c r="N27" s="72">
        <v>19981000</v>
      </c>
      <c r="O27" s="72">
        <v>23193000</v>
      </c>
      <c r="P27" s="72">
        <v>19405000</v>
      </c>
      <c r="Q27" s="72">
        <v>21287000</v>
      </c>
      <c r="R27" s="72">
        <v>23591000</v>
      </c>
      <c r="S27" s="72">
        <v>26166000</v>
      </c>
      <c r="T27" s="72">
        <v>30157000</v>
      </c>
      <c r="U27" s="72">
        <v>33370000</v>
      </c>
      <c r="V27" s="72">
        <v>34950000</v>
      </c>
      <c r="W27" s="72">
        <v>55106000</v>
      </c>
      <c r="X27" s="72">
        <v>58122000</v>
      </c>
      <c r="Y27" s="72">
        <v>62778000</v>
      </c>
      <c r="Z27" s="72">
        <v>49487000</v>
      </c>
      <c r="AA27" s="72">
        <v>67248233</v>
      </c>
      <c r="AB27" s="72">
        <v>64866075</v>
      </c>
      <c r="AC27" s="72">
        <v>86345270</v>
      </c>
      <c r="AD27" s="72">
        <v>72238360</v>
      </c>
      <c r="AE27" s="72">
        <v>95478218.00000001</v>
      </c>
      <c r="AF27" s="72">
        <v>100663682</v>
      </c>
      <c r="AG27" s="72">
        <v>139053084</v>
      </c>
      <c r="AH27" s="72">
        <v>128962082.00000001</v>
      </c>
      <c r="AI27" s="72">
        <v>144680286</v>
      </c>
      <c r="AJ27" s="72">
        <v>153352671</v>
      </c>
      <c r="AK27" s="72">
        <v>165287946</v>
      </c>
      <c r="AL27" s="72">
        <v>143017985.00000003</v>
      </c>
      <c r="AM27" s="72">
        <v>174680994</v>
      </c>
      <c r="AN27" s="72">
        <v>180334718.99999997</v>
      </c>
      <c r="AO27" s="72">
        <v>211424193</v>
      </c>
      <c r="AP27" s="72">
        <v>186633485</v>
      </c>
      <c r="AQ27" s="72">
        <v>167350565</v>
      </c>
      <c r="AR27" s="103">
        <v>176706208</v>
      </c>
      <c r="AS27" s="103">
        <v>164790903</v>
      </c>
      <c r="AT27" s="103">
        <v>168675542.00000003</v>
      </c>
      <c r="AU27" s="103">
        <v>193875392</v>
      </c>
      <c r="AV27" s="103">
        <v>195794060</v>
      </c>
      <c r="AW27" s="103">
        <v>194853508</v>
      </c>
      <c r="AX27" s="103">
        <v>180373906</v>
      </c>
      <c r="AY27" s="103">
        <v>201459411</v>
      </c>
      <c r="AZ27" s="103">
        <v>163594003</v>
      </c>
      <c r="BA27" s="103">
        <v>173606033</v>
      </c>
      <c r="BB27" s="103">
        <v>178471447</v>
      </c>
      <c r="BC27" s="103">
        <v>192833175</v>
      </c>
      <c r="BD27" s="103">
        <v>199265900</v>
      </c>
      <c r="BE27" s="195">
        <v>191365773</v>
      </c>
      <c r="BF27" s="195">
        <v>197877226.79918998</v>
      </c>
      <c r="BG27" s="195">
        <v>189471102.50323</v>
      </c>
      <c r="BH27" s="195">
        <v>170371762.18804005</v>
      </c>
      <c r="BI27" s="195">
        <v>205357000</v>
      </c>
      <c r="BJ27" s="195">
        <v>201800000</v>
      </c>
      <c r="BK27" s="201"/>
    </row>
    <row r="28" spans="1:63" ht="11.25">
      <c r="A28" s="14" t="s">
        <v>312</v>
      </c>
      <c r="B28" s="47" t="s">
        <v>313</v>
      </c>
      <c r="C28" s="90">
        <v>2835067985.92461</v>
      </c>
      <c r="D28" s="90">
        <v>2791832906.67808</v>
      </c>
      <c r="E28" s="90">
        <v>2740103676.24791</v>
      </c>
      <c r="F28" s="90">
        <v>2700950364</v>
      </c>
      <c r="G28" s="90">
        <v>2842890904</v>
      </c>
      <c r="H28" s="90">
        <v>2719816766</v>
      </c>
      <c r="I28" s="90">
        <v>2663648986.6</v>
      </c>
      <c r="J28" s="90">
        <v>2576806849.406</v>
      </c>
      <c r="K28" s="90">
        <v>2497470410.84006</v>
      </c>
      <c r="L28" s="90">
        <v>2424331727.88846</v>
      </c>
      <c r="M28" s="90">
        <v>2432139858.10735</v>
      </c>
      <c r="N28" s="90">
        <v>2438949752</v>
      </c>
      <c r="O28" s="90">
        <v>2436441934</v>
      </c>
      <c r="P28" s="90">
        <v>2516087296</v>
      </c>
      <c r="Q28" s="90">
        <v>2501148870.35</v>
      </c>
      <c r="R28" s="90">
        <v>2649908123.9776</v>
      </c>
      <c r="S28" s="90">
        <v>2687327475.62158</v>
      </c>
      <c r="T28" s="90">
        <v>2737359000</v>
      </c>
      <c r="U28" s="90">
        <v>2910099000</v>
      </c>
      <c r="V28" s="90">
        <v>3082943000</v>
      </c>
      <c r="W28" s="90">
        <v>3178461171.56738</v>
      </c>
      <c r="X28" s="90">
        <v>3436571137.61949</v>
      </c>
      <c r="Y28" s="90">
        <v>3695800683.8734</v>
      </c>
      <c r="Z28" s="90">
        <v>3907053905.45117</v>
      </c>
      <c r="AA28" s="90">
        <v>4156270690.66544</v>
      </c>
      <c r="AB28" s="90">
        <v>4265643899.94497</v>
      </c>
      <c r="AC28" s="90">
        <v>4311026364.62377</v>
      </c>
      <c r="AD28" s="90">
        <v>4292572912.42504</v>
      </c>
      <c r="AE28" s="90">
        <v>4219097240.67216</v>
      </c>
      <c r="AF28" s="90">
        <v>4293756964.33142</v>
      </c>
      <c r="AG28" s="90">
        <v>4409644885</v>
      </c>
      <c r="AH28" s="90">
        <v>4529495602.20348</v>
      </c>
      <c r="AI28" s="90">
        <v>4384248494.246459</v>
      </c>
      <c r="AJ28" s="90">
        <v>4377371584.013609</v>
      </c>
      <c r="AK28" s="90">
        <v>4455625917.17127</v>
      </c>
      <c r="AL28" s="90">
        <v>4435553121.4916</v>
      </c>
      <c r="AM28" s="90">
        <v>4443821421.02638</v>
      </c>
      <c r="AN28" s="90">
        <v>4634768023.66828</v>
      </c>
      <c r="AO28" s="90">
        <v>4905852598.12064</v>
      </c>
      <c r="AP28" s="90">
        <v>4955647185.31748</v>
      </c>
      <c r="AQ28" s="90">
        <v>4990507469.272271</v>
      </c>
      <c r="AR28" s="90">
        <v>5268961149.50775</v>
      </c>
      <c r="AS28" s="90">
        <v>5521542026.430909</v>
      </c>
      <c r="AT28" s="90">
        <v>5694652735.04407</v>
      </c>
      <c r="AU28" s="90">
        <v>5635139120.9893</v>
      </c>
      <c r="AV28" s="90">
        <v>6021573119.6131</v>
      </c>
      <c r="AW28" s="90">
        <v>6411131017.03992</v>
      </c>
      <c r="AX28" s="90">
        <v>6825239503.169101</v>
      </c>
      <c r="AY28" s="90">
        <v>7062040553.53242</v>
      </c>
      <c r="AZ28" s="90">
        <v>7001701992.000001</v>
      </c>
      <c r="BA28" s="90">
        <v>7278671003</v>
      </c>
      <c r="BB28" s="90">
        <v>7684250591</v>
      </c>
      <c r="BC28" s="90">
        <v>7906413626.580699</v>
      </c>
      <c r="BD28" s="90">
        <v>8733693822.57616</v>
      </c>
      <c r="BE28" s="192">
        <f aca="true" t="shared" si="4" ref="BE28:BJ28">IF(OR(ISNUMBER(BE31),ISNUMBER(BE32)),SUM(BE31:BE32),"")</f>
        <v>9761521575.56084</v>
      </c>
      <c r="BF28" s="192">
        <f t="shared" si="4"/>
        <v>10879741128.76176</v>
      </c>
      <c r="BG28" s="192">
        <f t="shared" si="4"/>
        <v>11319354554.58535</v>
      </c>
      <c r="BH28" s="192">
        <f t="shared" si="4"/>
        <v>12116874614.440142</v>
      </c>
      <c r="BI28" s="192">
        <f t="shared" si="4"/>
        <v>13227483682.03471</v>
      </c>
      <c r="BJ28" s="192">
        <f t="shared" si="4"/>
        <v>14253707424.258299</v>
      </c>
      <c r="BK28" s="201"/>
    </row>
    <row r="29" spans="1:63" ht="11.25">
      <c r="A29" s="14" t="s">
        <v>314</v>
      </c>
      <c r="B29" s="47" t="s">
        <v>315</v>
      </c>
      <c r="C29" s="72">
        <v>2831921712.91532</v>
      </c>
      <c r="D29" s="72">
        <v>2788498906.67808</v>
      </c>
      <c r="E29" s="72">
        <v>2735771676.24791</v>
      </c>
      <c r="F29" s="72">
        <v>2691836364</v>
      </c>
      <c r="G29" s="72">
        <v>2832712904</v>
      </c>
      <c r="H29" s="72">
        <v>2708901766</v>
      </c>
      <c r="I29" s="72">
        <v>2653373986.6</v>
      </c>
      <c r="J29" s="72">
        <v>2566877849.406</v>
      </c>
      <c r="K29" s="72">
        <v>2487412410.84006</v>
      </c>
      <c r="L29" s="72">
        <v>2414186727.88846</v>
      </c>
      <c r="M29" s="72">
        <v>2421935858.10735</v>
      </c>
      <c r="N29" s="72">
        <v>2432020752</v>
      </c>
      <c r="O29" s="72">
        <v>2428871934</v>
      </c>
      <c r="P29" s="72">
        <v>2508486296</v>
      </c>
      <c r="Q29" s="72">
        <v>2494896870.35</v>
      </c>
      <c r="R29" s="72">
        <v>2644413123.9776</v>
      </c>
      <c r="S29" s="72">
        <v>2681191475.62158</v>
      </c>
      <c r="T29" s="72">
        <v>2729875000</v>
      </c>
      <c r="U29" s="72">
        <v>2901764000</v>
      </c>
      <c r="V29" s="72">
        <v>3068980000</v>
      </c>
      <c r="W29" s="72">
        <v>3161955171.56738</v>
      </c>
      <c r="X29" s="72">
        <v>3418773137.61949</v>
      </c>
      <c r="Y29" s="72">
        <v>3677070287.8734</v>
      </c>
      <c r="Z29" s="72">
        <v>3881531413.45117</v>
      </c>
      <c r="AA29" s="72">
        <v>4128885803.66544</v>
      </c>
      <c r="AB29" s="72">
        <v>4235344146.94497</v>
      </c>
      <c r="AC29" s="72">
        <v>4278437222.62377</v>
      </c>
      <c r="AD29" s="72">
        <v>4265951407.42504</v>
      </c>
      <c r="AE29" s="72">
        <v>4187249165.67216</v>
      </c>
      <c r="AF29" s="72">
        <v>4252637731.33142</v>
      </c>
      <c r="AG29" s="72">
        <v>4368590000</v>
      </c>
      <c r="AH29" s="72">
        <v>4488593924.20348</v>
      </c>
      <c r="AI29" s="72">
        <v>4331705599.246459</v>
      </c>
      <c r="AJ29" s="72">
        <v>4320874573.013609</v>
      </c>
      <c r="AK29" s="72">
        <v>4399315584.17127</v>
      </c>
      <c r="AL29" s="72">
        <v>4379499202.4916</v>
      </c>
      <c r="AM29" s="72">
        <v>4379796700.02638</v>
      </c>
      <c r="AN29" s="72">
        <v>4569452444.66828</v>
      </c>
      <c r="AO29" s="72">
        <v>4813985215.12064</v>
      </c>
      <c r="AP29" s="72">
        <v>4892689044.31748</v>
      </c>
      <c r="AQ29" s="72">
        <v>4920009207.272271</v>
      </c>
      <c r="AR29" s="103">
        <v>5186603953.50775</v>
      </c>
      <c r="AS29" s="103">
        <v>5447141957.430909</v>
      </c>
      <c r="AT29" s="103">
        <v>5634347102.04407</v>
      </c>
      <c r="AU29" s="103">
        <v>5573917924.9893</v>
      </c>
      <c r="AV29" s="103">
        <v>5961978406.6131</v>
      </c>
      <c r="AW29" s="103">
        <v>6355521929.03992</v>
      </c>
      <c r="AX29" s="103">
        <v>6769218013.169101</v>
      </c>
      <c r="AY29" s="103">
        <v>7002056816.53242</v>
      </c>
      <c r="AZ29" s="103">
        <v>6938182325</v>
      </c>
      <c r="BA29" s="103">
        <v>7206464251</v>
      </c>
      <c r="BB29" s="103">
        <v>7631145338</v>
      </c>
      <c r="BC29" s="103">
        <v>7842161463.5807</v>
      </c>
      <c r="BD29" s="103">
        <v>8654312009.57616</v>
      </c>
      <c r="BE29" s="195">
        <v>9682032901.56084</v>
      </c>
      <c r="BF29" s="195">
        <v>10806620459.53475</v>
      </c>
      <c r="BG29" s="195">
        <v>11231064928.209219</v>
      </c>
      <c r="BH29" s="195">
        <v>12020334015.760462</v>
      </c>
      <c r="BI29" s="195">
        <v>13112520293.29905</v>
      </c>
      <c r="BJ29" s="195">
        <v>14186924715.2631</v>
      </c>
      <c r="BK29" s="201"/>
    </row>
    <row r="30" spans="1:63" ht="11.25">
      <c r="A30" s="14" t="s">
        <v>316</v>
      </c>
      <c r="B30" s="47" t="s">
        <v>317</v>
      </c>
      <c r="C30" s="78">
        <v>3146273.00929</v>
      </c>
      <c r="D30" s="78">
        <v>2215000</v>
      </c>
      <c r="E30" s="78">
        <v>3435000</v>
      </c>
      <c r="F30" s="78">
        <v>7666000</v>
      </c>
      <c r="G30" s="78">
        <v>8754000</v>
      </c>
      <c r="H30" s="78">
        <v>9491000</v>
      </c>
      <c r="I30" s="78">
        <v>9254000</v>
      </c>
      <c r="J30" s="78">
        <v>9254000</v>
      </c>
      <c r="K30" s="78">
        <v>9254000</v>
      </c>
      <c r="L30" s="78">
        <v>9254000</v>
      </c>
      <c r="M30" s="78">
        <v>9254000</v>
      </c>
      <c r="N30" s="78">
        <v>6258000</v>
      </c>
      <c r="O30" s="78">
        <v>7570000</v>
      </c>
      <c r="P30" s="78">
        <v>7370000</v>
      </c>
      <c r="Q30" s="78">
        <v>5972000</v>
      </c>
      <c r="R30" s="78">
        <v>5264000</v>
      </c>
      <c r="S30" s="78">
        <v>5894000</v>
      </c>
      <c r="T30" s="78">
        <v>7249000</v>
      </c>
      <c r="U30" s="78">
        <v>8101000</v>
      </c>
      <c r="V30" s="78">
        <v>13734000</v>
      </c>
      <c r="W30" s="78">
        <v>16293000</v>
      </c>
      <c r="X30" s="78">
        <v>17587000</v>
      </c>
      <c r="Y30" s="78">
        <v>18730396</v>
      </c>
      <c r="Z30" s="78">
        <v>25522492</v>
      </c>
      <c r="AA30" s="78">
        <v>27189508</v>
      </c>
      <c r="AB30" s="78">
        <v>29991675</v>
      </c>
      <c r="AC30" s="78">
        <v>32279394</v>
      </c>
      <c r="AD30" s="78">
        <v>26305766</v>
      </c>
      <c r="AE30" s="78">
        <v>31555950</v>
      </c>
      <c r="AF30" s="78">
        <v>40871351</v>
      </c>
      <c r="AG30" s="78">
        <v>40542000</v>
      </c>
      <c r="AH30" s="78">
        <v>40165990.00000001</v>
      </c>
      <c r="AI30" s="78">
        <v>51811179</v>
      </c>
      <c r="AJ30" s="78">
        <v>55676906</v>
      </c>
      <c r="AK30" s="78">
        <v>55599532</v>
      </c>
      <c r="AL30" s="78">
        <v>55522037</v>
      </c>
      <c r="AM30" s="78">
        <v>63567575.99999999</v>
      </c>
      <c r="AN30" s="78">
        <v>64874878.00000001</v>
      </c>
      <c r="AO30" s="78">
        <v>91301962</v>
      </c>
      <c r="AP30" s="78">
        <v>62687151.00000001</v>
      </c>
      <c r="AQ30" s="78">
        <v>70227272.00000001</v>
      </c>
      <c r="AR30" s="78">
        <v>82090372</v>
      </c>
      <c r="AS30" s="78">
        <v>74043045</v>
      </c>
      <c r="AT30" s="78">
        <v>60142456.00000001</v>
      </c>
      <c r="AU30" s="78">
        <v>61115236</v>
      </c>
      <c r="AV30" s="78">
        <v>59417256</v>
      </c>
      <c r="AW30" s="78">
        <v>55473797</v>
      </c>
      <c r="AX30" s="78">
        <v>55817973</v>
      </c>
      <c r="AY30" s="78">
        <v>59704921</v>
      </c>
      <c r="AZ30" s="78">
        <v>63107701</v>
      </c>
      <c r="BA30" s="78">
        <v>72029465</v>
      </c>
      <c r="BB30" s="78">
        <v>52862754</v>
      </c>
      <c r="BC30" s="78">
        <v>63884952</v>
      </c>
      <c r="BD30" s="78">
        <v>79111625</v>
      </c>
      <c r="BE30" s="194">
        <v>79089270</v>
      </c>
      <c r="BF30" s="194">
        <v>72590291.89652</v>
      </c>
      <c r="BG30" s="194">
        <v>87981544.78491001</v>
      </c>
      <c r="BH30" s="194">
        <v>96533764.14754002</v>
      </c>
      <c r="BI30" s="194">
        <v>114963388.73566</v>
      </c>
      <c r="BJ30" s="194">
        <v>66782708.995199</v>
      </c>
      <c r="BK30" s="201"/>
    </row>
    <row r="31" spans="1:63" ht="11.25">
      <c r="A31" s="14" t="s">
        <v>318</v>
      </c>
      <c r="B31" s="47" t="s">
        <v>319</v>
      </c>
      <c r="C31" s="75">
        <v>2835067985.92461</v>
      </c>
      <c r="D31" s="75">
        <v>2790713906.67808</v>
      </c>
      <c r="E31" s="75">
        <v>2739206676.24791</v>
      </c>
      <c r="F31" s="75">
        <v>2699502364</v>
      </c>
      <c r="G31" s="75">
        <v>2841466904</v>
      </c>
      <c r="H31" s="75">
        <v>2718392766</v>
      </c>
      <c r="I31" s="75">
        <v>2662627986.6</v>
      </c>
      <c r="J31" s="75">
        <v>2576131849.406</v>
      </c>
      <c r="K31" s="75">
        <v>2496666410.84006</v>
      </c>
      <c r="L31" s="75">
        <v>2423440727.88846</v>
      </c>
      <c r="M31" s="75">
        <v>2431189858.10735</v>
      </c>
      <c r="N31" s="75">
        <v>2438278752</v>
      </c>
      <c r="O31" s="75">
        <v>2436441934</v>
      </c>
      <c r="P31" s="75">
        <v>2515856296</v>
      </c>
      <c r="Q31" s="75">
        <v>2500868870.35</v>
      </c>
      <c r="R31" s="75">
        <v>2649677123.9776</v>
      </c>
      <c r="S31" s="75">
        <v>2687085475.62158</v>
      </c>
      <c r="T31" s="75">
        <v>2737124000</v>
      </c>
      <c r="U31" s="75">
        <v>2909865000</v>
      </c>
      <c r="V31" s="75">
        <v>3082714000</v>
      </c>
      <c r="W31" s="75">
        <v>3178248171.56738</v>
      </c>
      <c r="X31" s="75">
        <v>3436360137.61949</v>
      </c>
      <c r="Y31" s="75">
        <v>3695800683.8734</v>
      </c>
      <c r="Z31" s="75">
        <v>3907053905.45117</v>
      </c>
      <c r="AA31" s="75">
        <v>4156075311.66544</v>
      </c>
      <c r="AB31" s="75">
        <v>4265335821.94497</v>
      </c>
      <c r="AC31" s="75">
        <v>4310716616.62377</v>
      </c>
      <c r="AD31" s="75">
        <v>4292257173.42504</v>
      </c>
      <c r="AE31" s="75">
        <v>4218805115.67216</v>
      </c>
      <c r="AF31" s="75">
        <v>4293509082.33142</v>
      </c>
      <c r="AG31" s="75">
        <v>4409132000</v>
      </c>
      <c r="AH31" s="75">
        <v>4528759914.20348</v>
      </c>
      <c r="AI31" s="75">
        <v>4383516778.246459</v>
      </c>
      <c r="AJ31" s="75">
        <v>4376551479.013609</v>
      </c>
      <c r="AK31" s="75">
        <v>4454915116.17127</v>
      </c>
      <c r="AL31" s="75">
        <v>4435021239.4916</v>
      </c>
      <c r="AM31" s="75">
        <v>4443364276.02638</v>
      </c>
      <c r="AN31" s="75">
        <v>4634327322.66828</v>
      </c>
      <c r="AO31" s="75">
        <v>4905287177.12064</v>
      </c>
      <c r="AP31" s="75">
        <v>4955376195.31748</v>
      </c>
      <c r="AQ31" s="75">
        <v>4990236479.272271</v>
      </c>
      <c r="AR31" s="104">
        <v>5268694325.50775</v>
      </c>
      <c r="AS31" s="104">
        <v>5521185002.430909</v>
      </c>
      <c r="AT31" s="104">
        <v>5694489558.04407</v>
      </c>
      <c r="AU31" s="104">
        <v>5635033160.9893</v>
      </c>
      <c r="AV31" s="104">
        <v>6021395662.6131</v>
      </c>
      <c r="AW31" s="104">
        <v>6410995726.03992</v>
      </c>
      <c r="AX31" s="104">
        <v>6825035986.169101</v>
      </c>
      <c r="AY31" s="104">
        <v>7061761737.53242</v>
      </c>
      <c r="AZ31" s="104">
        <v>7001290026.000001</v>
      </c>
      <c r="BA31" s="104">
        <v>7278493716</v>
      </c>
      <c r="BB31" s="104">
        <v>7684008092</v>
      </c>
      <c r="BC31" s="104">
        <v>7906046415.580699</v>
      </c>
      <c r="BD31" s="104">
        <v>8733423634.57616</v>
      </c>
      <c r="BE31" s="193">
        <f aca="true" t="shared" si="5" ref="BE31:BJ31">IF(OR(ISNUMBER(BE29),ISNUMBER(BE30)),SUM(BE29:BE30),"")</f>
        <v>9761122171.56084</v>
      </c>
      <c r="BF31" s="193">
        <f t="shared" si="5"/>
        <v>10879210751.43127</v>
      </c>
      <c r="BG31" s="193">
        <f t="shared" si="5"/>
        <v>11319046472.99413</v>
      </c>
      <c r="BH31" s="193">
        <f t="shared" si="5"/>
        <v>12116867779.908</v>
      </c>
      <c r="BI31" s="193">
        <f t="shared" si="5"/>
        <v>13227483682.03471</v>
      </c>
      <c r="BJ31" s="193">
        <f t="shared" si="5"/>
        <v>14253707424.258299</v>
      </c>
      <c r="BK31" s="201"/>
    </row>
    <row r="32" spans="1:63" ht="11.25">
      <c r="A32" s="14" t="s">
        <v>320</v>
      </c>
      <c r="B32" s="47" t="s">
        <v>321</v>
      </c>
      <c r="C32" s="78">
        <v>0</v>
      </c>
      <c r="D32" s="78">
        <v>1119000</v>
      </c>
      <c r="E32" s="78">
        <v>897000</v>
      </c>
      <c r="F32" s="78">
        <v>1448000</v>
      </c>
      <c r="G32" s="78">
        <v>1424000</v>
      </c>
      <c r="H32" s="78">
        <v>1424000</v>
      </c>
      <c r="I32" s="78">
        <v>1021000</v>
      </c>
      <c r="J32" s="78">
        <v>675000</v>
      </c>
      <c r="K32" s="78">
        <v>804000</v>
      </c>
      <c r="L32" s="78">
        <v>891000</v>
      </c>
      <c r="M32" s="78">
        <v>950000</v>
      </c>
      <c r="N32" s="78">
        <v>671000</v>
      </c>
      <c r="O32" s="78">
        <v>0</v>
      </c>
      <c r="P32" s="78">
        <v>231000</v>
      </c>
      <c r="Q32" s="78">
        <v>280000</v>
      </c>
      <c r="R32" s="78">
        <v>231000</v>
      </c>
      <c r="S32" s="78">
        <v>242000</v>
      </c>
      <c r="T32" s="78">
        <v>235000</v>
      </c>
      <c r="U32" s="78">
        <v>234000</v>
      </c>
      <c r="V32" s="78">
        <v>229000</v>
      </c>
      <c r="W32" s="78">
        <v>213000</v>
      </c>
      <c r="X32" s="78">
        <v>211000</v>
      </c>
      <c r="Y32" s="78">
        <v>0</v>
      </c>
      <c r="Z32" s="78">
        <v>0</v>
      </c>
      <c r="AA32" s="78">
        <v>195379</v>
      </c>
      <c r="AB32" s="78">
        <v>308078</v>
      </c>
      <c r="AC32" s="78">
        <v>309748</v>
      </c>
      <c r="AD32" s="78">
        <v>315739</v>
      </c>
      <c r="AE32" s="78">
        <v>292125</v>
      </c>
      <c r="AF32" s="78">
        <v>247882</v>
      </c>
      <c r="AG32" s="78">
        <v>512885</v>
      </c>
      <c r="AH32" s="78">
        <v>735688</v>
      </c>
      <c r="AI32" s="78">
        <v>731716</v>
      </c>
      <c r="AJ32" s="78">
        <v>820105</v>
      </c>
      <c r="AK32" s="78">
        <v>710801</v>
      </c>
      <c r="AL32" s="78">
        <v>531882</v>
      </c>
      <c r="AM32" s="78">
        <v>457145</v>
      </c>
      <c r="AN32" s="78">
        <v>440701</v>
      </c>
      <c r="AO32" s="78">
        <v>565421</v>
      </c>
      <c r="AP32" s="78">
        <v>270990</v>
      </c>
      <c r="AQ32" s="78">
        <v>270990</v>
      </c>
      <c r="AR32" s="78">
        <v>266824</v>
      </c>
      <c r="AS32" s="78">
        <v>357024</v>
      </c>
      <c r="AT32" s="78">
        <v>163177</v>
      </c>
      <c r="AU32" s="78">
        <v>105960</v>
      </c>
      <c r="AV32" s="78">
        <v>177457</v>
      </c>
      <c r="AW32" s="78">
        <v>135291</v>
      </c>
      <c r="AX32" s="78">
        <v>203517</v>
      </c>
      <c r="AY32" s="78">
        <v>278816</v>
      </c>
      <c r="AZ32" s="78">
        <v>411966</v>
      </c>
      <c r="BA32" s="78">
        <v>177287</v>
      </c>
      <c r="BB32" s="78">
        <v>242499</v>
      </c>
      <c r="BC32" s="78">
        <v>367211</v>
      </c>
      <c r="BD32" s="78">
        <v>270188</v>
      </c>
      <c r="BE32" s="194">
        <v>399404</v>
      </c>
      <c r="BF32" s="194">
        <v>530377.33049</v>
      </c>
      <c r="BG32" s="194">
        <v>308081.59122</v>
      </c>
      <c r="BH32" s="194">
        <v>6834.532139999999</v>
      </c>
      <c r="BI32" s="194">
        <v>0</v>
      </c>
      <c r="BJ32" s="194">
        <v>0</v>
      </c>
      <c r="BK32" s="201"/>
    </row>
    <row r="33" spans="1:63" ht="11.25">
      <c r="A33" s="14" t="s">
        <v>322</v>
      </c>
      <c r="B33" s="47" t="s">
        <v>323</v>
      </c>
      <c r="C33" s="72">
        <v>19666791048.7785</v>
      </c>
      <c r="D33" s="72">
        <v>18746904825.8453</v>
      </c>
      <c r="E33" s="72">
        <v>18257625971.5399</v>
      </c>
      <c r="F33" s="72">
        <v>17917150161.9237</v>
      </c>
      <c r="G33" s="72">
        <v>17258014282.7025</v>
      </c>
      <c r="H33" s="72">
        <v>17318446279.4169</v>
      </c>
      <c r="I33" s="72">
        <v>17006327565.982</v>
      </c>
      <c r="J33" s="72">
        <v>17467075541.25</v>
      </c>
      <c r="K33" s="72">
        <v>19850481054.4999</v>
      </c>
      <c r="L33" s="72">
        <v>18976044950.1095</v>
      </c>
      <c r="M33" s="72">
        <v>19692746058.5617</v>
      </c>
      <c r="N33" s="72">
        <v>19982942948</v>
      </c>
      <c r="O33" s="72">
        <v>20308057199</v>
      </c>
      <c r="P33" s="72">
        <v>21118641672</v>
      </c>
      <c r="Q33" s="72">
        <v>21802878454.65</v>
      </c>
      <c r="R33" s="72">
        <v>21625093547.0224</v>
      </c>
      <c r="S33" s="72">
        <v>21837593093.3784</v>
      </c>
      <c r="T33" s="72">
        <v>22352885356.84</v>
      </c>
      <c r="U33" s="72">
        <v>22566640438.1663</v>
      </c>
      <c r="V33" s="72">
        <v>22869865612.5016</v>
      </c>
      <c r="W33" s="72">
        <v>22898318632.9342</v>
      </c>
      <c r="X33" s="72">
        <v>22974953839.1329</v>
      </c>
      <c r="Y33" s="72">
        <v>22804247650.8571</v>
      </c>
      <c r="Z33" s="72">
        <v>23037490290.1575</v>
      </c>
      <c r="AA33" s="72">
        <v>22981399861.2837</v>
      </c>
      <c r="AB33" s="72">
        <v>23418211190.6847</v>
      </c>
      <c r="AC33" s="72">
        <v>23476506950.0939</v>
      </c>
      <c r="AD33" s="72">
        <v>23381299250.6085</v>
      </c>
      <c r="AE33" s="72">
        <v>23450091659.239407</v>
      </c>
      <c r="AF33" s="72">
        <v>23768744945.12117</v>
      </c>
      <c r="AG33" s="72">
        <v>25309976030.99773</v>
      </c>
      <c r="AH33" s="72">
        <v>26570459101.9595</v>
      </c>
      <c r="AI33" s="72">
        <v>27021934973.116024</v>
      </c>
      <c r="AJ33" s="72">
        <v>27744847269.8594</v>
      </c>
      <c r="AK33" s="72">
        <v>27984839652.619083</v>
      </c>
      <c r="AL33" s="72">
        <v>29106793849.277058</v>
      </c>
      <c r="AM33" s="72">
        <v>29288981080.484642</v>
      </c>
      <c r="AN33" s="72">
        <v>30050392411.74145</v>
      </c>
      <c r="AO33" s="72">
        <v>29958323026.314255</v>
      </c>
      <c r="AP33" s="72">
        <v>30232691014.858864</v>
      </c>
      <c r="AQ33" s="72">
        <v>30139252757.840054</v>
      </c>
      <c r="AR33" s="103">
        <v>5441278219.324173</v>
      </c>
      <c r="AS33" s="103">
        <v>5178110187.089003</v>
      </c>
      <c r="AT33" s="103">
        <v>34339094280.697964</v>
      </c>
      <c r="AU33" s="103">
        <v>34716089180.97786</v>
      </c>
      <c r="AV33" s="103">
        <v>35154643778.68739</v>
      </c>
      <c r="AW33" s="103">
        <v>35566448532.260574</v>
      </c>
      <c r="AX33" s="103">
        <v>36596681312.798065</v>
      </c>
      <c r="AY33" s="103">
        <v>37539640974.43474</v>
      </c>
      <c r="AZ33" s="103">
        <v>38000236525.96716</v>
      </c>
      <c r="BA33" s="103">
        <v>39027395881.71716</v>
      </c>
      <c r="BB33" s="103">
        <v>39999809477.21716</v>
      </c>
      <c r="BC33" s="103">
        <v>41767429006.63647</v>
      </c>
      <c r="BD33" s="103">
        <v>42729805594.64101</v>
      </c>
      <c r="BE33" s="195">
        <v>42984877228.522995</v>
      </c>
      <c r="BF33" s="195">
        <v>5792870632.052461</v>
      </c>
      <c r="BG33" s="195">
        <v>5094671501.173463</v>
      </c>
      <c r="BH33" s="195">
        <v>4915860081.098396</v>
      </c>
      <c r="BI33" s="195">
        <v>4461491317.965291</v>
      </c>
      <c r="BJ33" s="195">
        <v>5205159575.741701</v>
      </c>
      <c r="BK33" s="201"/>
    </row>
    <row r="34" spans="1:63" ht="11.25">
      <c r="A34" s="14" t="s">
        <v>324</v>
      </c>
      <c r="B34" s="47" t="s">
        <v>325</v>
      </c>
      <c r="C34" s="90">
        <v>22501859034.7031</v>
      </c>
      <c r="D34" s="90">
        <v>21538737732.5234</v>
      </c>
      <c r="E34" s="90">
        <v>20997729647.7878</v>
      </c>
      <c r="F34" s="90">
        <v>20618100525.9237</v>
      </c>
      <c r="G34" s="90">
        <v>20100905186.7025</v>
      </c>
      <c r="H34" s="90">
        <v>20038263045.4169</v>
      </c>
      <c r="I34" s="90">
        <v>19669976552.582</v>
      </c>
      <c r="J34" s="90">
        <v>20043882390.656</v>
      </c>
      <c r="K34" s="90">
        <v>22347951465.34</v>
      </c>
      <c r="L34" s="90">
        <v>21400376677.998</v>
      </c>
      <c r="M34" s="90">
        <v>22124885916.6691</v>
      </c>
      <c r="N34" s="90">
        <v>22421892700</v>
      </c>
      <c r="O34" s="90">
        <v>22744499133</v>
      </c>
      <c r="P34" s="90">
        <v>23634728968</v>
      </c>
      <c r="Q34" s="90">
        <v>24304027325</v>
      </c>
      <c r="R34" s="90">
        <v>24275001671</v>
      </c>
      <c r="S34" s="90">
        <v>24524920569</v>
      </c>
      <c r="T34" s="90">
        <v>25090244356.84</v>
      </c>
      <c r="U34" s="90">
        <v>25476739438.1663</v>
      </c>
      <c r="V34" s="90">
        <v>25952808612.5016</v>
      </c>
      <c r="W34" s="90">
        <v>26076779804.5016</v>
      </c>
      <c r="X34" s="90">
        <v>26411524976.7524</v>
      </c>
      <c r="Y34" s="90">
        <v>26500048334.7305</v>
      </c>
      <c r="Z34" s="90">
        <v>26944544195.6087</v>
      </c>
      <c r="AA34" s="90">
        <v>27137670551.9491</v>
      </c>
      <c r="AB34" s="90">
        <v>27683855090.6297</v>
      </c>
      <c r="AC34" s="90">
        <v>27787533314.7177</v>
      </c>
      <c r="AD34" s="90">
        <v>27673872163.0335</v>
      </c>
      <c r="AE34" s="90">
        <v>27669188899.911568</v>
      </c>
      <c r="AF34" s="90">
        <v>28062501909.45259</v>
      </c>
      <c r="AG34" s="90">
        <v>29719620915.99773</v>
      </c>
      <c r="AH34" s="90">
        <v>31099954704.16298</v>
      </c>
      <c r="AI34" s="90">
        <v>31406183467.362484</v>
      </c>
      <c r="AJ34" s="90">
        <v>32122218853.87301</v>
      </c>
      <c r="AK34" s="90">
        <v>32440465569.79035</v>
      </c>
      <c r="AL34" s="90">
        <v>33542346970.768658</v>
      </c>
      <c r="AM34" s="90">
        <v>33732802501.51102</v>
      </c>
      <c r="AN34" s="90">
        <v>34685160435.40973</v>
      </c>
      <c r="AO34" s="90">
        <v>34864175624.43489</v>
      </c>
      <c r="AP34" s="90">
        <v>35188338200.176346</v>
      </c>
      <c r="AQ34" s="90">
        <v>35129760227.11233</v>
      </c>
      <c r="AR34" s="90">
        <v>10710239368.831923</v>
      </c>
      <c r="AS34" s="90">
        <v>10699652213.519913</v>
      </c>
      <c r="AT34" s="90">
        <v>40033747015.742035</v>
      </c>
      <c r="AU34" s="90">
        <v>40351228301.96716</v>
      </c>
      <c r="AV34" s="90">
        <v>41176216898.30049</v>
      </c>
      <c r="AW34" s="90">
        <v>41977579549.30049</v>
      </c>
      <c r="AX34" s="90">
        <v>43421920815.96716</v>
      </c>
      <c r="AY34" s="90">
        <v>44601681527.96716</v>
      </c>
      <c r="AZ34" s="90">
        <v>45001938517.96716</v>
      </c>
      <c r="BA34" s="90">
        <v>46306066884.717155</v>
      </c>
      <c r="BB34" s="90">
        <v>47684060068.217155</v>
      </c>
      <c r="BC34" s="90">
        <v>49673842633.21717</v>
      </c>
      <c r="BD34" s="90">
        <v>51463499417.21716</v>
      </c>
      <c r="BE34" s="192">
        <f aca="true" t="shared" si="6" ref="BE34:BJ34">IF(OR(ISNUMBER(BE28),ISNUMBER(BE33)),SUM(BE28)+SUM(BE33),"")</f>
        <v>52746398804.08383</v>
      </c>
      <c r="BF34" s="192">
        <f t="shared" si="6"/>
        <v>16672611760.81422</v>
      </c>
      <c r="BG34" s="192">
        <f t="shared" si="6"/>
        <v>16414026055.758812</v>
      </c>
      <c r="BH34" s="192">
        <f t="shared" si="6"/>
        <v>17032734695.538538</v>
      </c>
      <c r="BI34" s="192">
        <f t="shared" si="6"/>
        <v>17688975000</v>
      </c>
      <c r="BJ34" s="192">
        <f t="shared" si="6"/>
        <v>19458867000</v>
      </c>
      <c r="BK34" s="201"/>
    </row>
    <row r="35" spans="1:63" ht="10.5">
      <c r="A35" s="54"/>
      <c r="B35" s="54" t="s">
        <v>276</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113"/>
      <c r="AS35" s="113"/>
      <c r="AT35" s="113"/>
      <c r="AU35" s="113"/>
      <c r="AV35" s="113"/>
      <c r="AW35" s="113"/>
      <c r="AX35" s="113"/>
      <c r="AY35" s="113"/>
      <c r="AZ35" s="113"/>
      <c r="BA35" s="113"/>
      <c r="BB35" s="113"/>
      <c r="BC35" s="113"/>
      <c r="BD35" s="113"/>
      <c r="BE35" s="196"/>
      <c r="BF35" s="196"/>
      <c r="BG35" s="196"/>
      <c r="BH35" s="196"/>
      <c r="BI35" s="196"/>
      <c r="BJ35" s="196"/>
      <c r="BK35" s="201"/>
    </row>
    <row r="36" spans="1:63" ht="11.25">
      <c r="A36" s="14" t="s">
        <v>653</v>
      </c>
      <c r="B36" s="47" t="s">
        <v>326</v>
      </c>
      <c r="C36" s="99">
        <v>104952166.356</v>
      </c>
      <c r="D36" s="99">
        <v>140487797.098</v>
      </c>
      <c r="E36" s="99">
        <v>135094423.69066665</v>
      </c>
      <c r="F36" s="99">
        <v>131384317.22299999</v>
      </c>
      <c r="G36" s="99">
        <v>157238020.768</v>
      </c>
      <c r="H36" s="99">
        <v>158143676.612</v>
      </c>
      <c r="I36" s="99">
        <v>157476163.04133332</v>
      </c>
      <c r="J36" s="99">
        <v>153094067.355</v>
      </c>
      <c r="K36" s="99">
        <v>145045031.28</v>
      </c>
      <c r="L36" s="99">
        <v>143321230.814</v>
      </c>
      <c r="M36" s="99">
        <v>143071811.16133335</v>
      </c>
      <c r="N36" s="99">
        <v>140126085.199</v>
      </c>
      <c r="O36" s="99">
        <v>183121285.69599998</v>
      </c>
      <c r="P36" s="99">
        <v>186295469.93199998</v>
      </c>
      <c r="Q36" s="99">
        <v>190663064.36533332</v>
      </c>
      <c r="R36" s="99">
        <v>193055758.24199998</v>
      </c>
      <c r="S36" s="99">
        <v>225295923.72</v>
      </c>
      <c r="T36" s="99">
        <v>235138120.102</v>
      </c>
      <c r="U36" s="99">
        <v>230344596.21066666</v>
      </c>
      <c r="V36" s="99">
        <v>229575299.894</v>
      </c>
      <c r="W36" s="99">
        <v>259243117.38</v>
      </c>
      <c r="X36" s="99">
        <v>261102469.26999998</v>
      </c>
      <c r="Y36" s="99">
        <v>263926198.95866665</v>
      </c>
      <c r="Z36" s="99">
        <v>263101880.81899998</v>
      </c>
      <c r="AA36" s="99">
        <v>323290607.184</v>
      </c>
      <c r="AB36" s="99">
        <v>313426609.416</v>
      </c>
      <c r="AC36" s="99">
        <v>306662546.688</v>
      </c>
      <c r="AD36" s="99">
        <v>304543590.024</v>
      </c>
      <c r="AE36" s="99">
        <v>331656005.484</v>
      </c>
      <c r="AF36" s="99">
        <v>328765572.90400004</v>
      </c>
      <c r="AG36" s="99">
        <v>323176024.82666665</v>
      </c>
      <c r="AH36" s="99">
        <v>319775608.56</v>
      </c>
      <c r="AI36" s="99">
        <v>337633925.46</v>
      </c>
      <c r="AJ36" s="99">
        <v>330521225.34599996</v>
      </c>
      <c r="AK36" s="99">
        <v>325922866.58</v>
      </c>
      <c r="AL36" s="99">
        <v>319683243.13199997</v>
      </c>
      <c r="AM36" s="99">
        <v>403065860.71999997</v>
      </c>
      <c r="AN36" s="99">
        <v>404727181.65999997</v>
      </c>
      <c r="AO36" s="99">
        <v>402039098.7333333</v>
      </c>
      <c r="AP36" s="99">
        <v>399048852.78699994</v>
      </c>
      <c r="AQ36" s="99">
        <v>455512256.16400003</v>
      </c>
      <c r="AR36" s="99">
        <v>456118504.13</v>
      </c>
      <c r="AS36" s="99">
        <v>459618397.89333326</v>
      </c>
      <c r="AT36" s="99">
        <v>457933670.30799997</v>
      </c>
      <c r="AU36" s="99">
        <v>597191283.12</v>
      </c>
      <c r="AV36" s="99">
        <v>569345041.416</v>
      </c>
      <c r="AW36" s="99">
        <v>552209303.96</v>
      </c>
      <c r="AX36" s="99">
        <v>539091157.87</v>
      </c>
      <c r="AY36" s="99">
        <v>667965559.392</v>
      </c>
      <c r="AZ36" s="99">
        <v>668366071.484</v>
      </c>
      <c r="BA36" s="99">
        <v>670402778.4293333</v>
      </c>
      <c r="BB36" s="99">
        <v>672363095.6620001</v>
      </c>
      <c r="BC36" s="99">
        <v>777069479.3199999</v>
      </c>
      <c r="BD36" s="99">
        <v>779685437.18</v>
      </c>
      <c r="BE36" s="197">
        <v>769974679.4826666</v>
      </c>
      <c r="BF36" s="197">
        <v>767876544.766</v>
      </c>
      <c r="BG36" s="197">
        <v>1036352176.4399999</v>
      </c>
      <c r="BH36" s="197">
        <v>1031463545.196</v>
      </c>
      <c r="BI36" s="197">
        <v>1022550676.5133333</v>
      </c>
      <c r="BJ36" s="197">
        <v>1008540161.7249999</v>
      </c>
      <c r="BK36" s="201"/>
    </row>
    <row r="37" spans="1:29" ht="10.5">
      <c r="A37" s="9"/>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row>
    <row r="38" spans="1:29" ht="10.5">
      <c r="A38" s="9"/>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row>
    <row r="39" spans="1:62" ht="39.75" customHeight="1">
      <c r="A39" s="207" t="s">
        <v>655</v>
      </c>
      <c r="B39" s="207"/>
      <c r="AW39" s="45"/>
      <c r="AX39" s="45"/>
      <c r="AY39" s="45"/>
      <c r="AZ39" s="45"/>
      <c r="BA39" s="45"/>
      <c r="BB39" s="45"/>
      <c r="BC39" s="45"/>
      <c r="BD39" s="45"/>
      <c r="BE39" s="45"/>
      <c r="BF39" s="45"/>
      <c r="BG39" s="45"/>
      <c r="BH39" s="45"/>
      <c r="BI39" s="45"/>
      <c r="BJ39" s="45"/>
    </row>
    <row r="40" spans="1:62" ht="36" customHeight="1">
      <c r="A40" s="207" t="s">
        <v>654</v>
      </c>
      <c r="B40" s="207"/>
      <c r="AD40" s="17"/>
      <c r="AE40" s="17"/>
      <c r="AF40" s="17"/>
      <c r="AG40" s="17"/>
      <c r="AH40" s="17"/>
      <c r="AI40" s="17"/>
      <c r="AJ40" s="17"/>
      <c r="AK40" s="17"/>
      <c r="AL40" s="17"/>
      <c r="AM40" s="17"/>
      <c r="AN40" s="17"/>
      <c r="AO40" s="17"/>
      <c r="AP40" s="17"/>
      <c r="AQ40" s="17"/>
      <c r="AR40" s="17"/>
      <c r="AS40" s="17"/>
      <c r="AW40" s="45"/>
      <c r="AX40" s="45"/>
      <c r="AY40" s="45"/>
      <c r="AZ40" s="45"/>
      <c r="BA40" s="45"/>
      <c r="BB40" s="45"/>
      <c r="BC40" s="45"/>
      <c r="BD40" s="45"/>
      <c r="BE40" s="45"/>
      <c r="BF40" s="45"/>
      <c r="BG40" s="45"/>
      <c r="BH40" s="45"/>
      <c r="BI40" s="45"/>
      <c r="BJ40" s="45"/>
    </row>
    <row r="41" spans="1:62" ht="10.5">
      <c r="A41" s="9"/>
      <c r="AD41" s="17"/>
      <c r="AE41" s="17"/>
      <c r="AF41" s="17"/>
      <c r="AG41" s="17"/>
      <c r="AH41" s="17"/>
      <c r="AI41" s="17"/>
      <c r="AJ41" s="17"/>
      <c r="AK41" s="17"/>
      <c r="AL41" s="17"/>
      <c r="AM41" s="17"/>
      <c r="AN41" s="17"/>
      <c r="AO41" s="17"/>
      <c r="AP41" s="17"/>
      <c r="AQ41" s="17"/>
      <c r="AR41" s="17"/>
      <c r="AS41" s="17"/>
      <c r="AW41" s="45"/>
      <c r="AX41" s="45"/>
      <c r="AY41" s="45"/>
      <c r="AZ41" s="45"/>
      <c r="BA41" s="45"/>
      <c r="BB41" s="45"/>
      <c r="BC41" s="45"/>
      <c r="BD41" s="45"/>
      <c r="BE41" s="45"/>
      <c r="BF41" s="45"/>
      <c r="BG41" s="45"/>
      <c r="BH41" s="45"/>
      <c r="BI41" s="45"/>
      <c r="BJ41" s="45"/>
    </row>
    <row r="42" spans="30:62" ht="10.5">
      <c r="AD42" s="17"/>
      <c r="AE42" s="17"/>
      <c r="AF42" s="17"/>
      <c r="AG42" s="17"/>
      <c r="AH42" s="17"/>
      <c r="AI42" s="17"/>
      <c r="AJ42" s="17"/>
      <c r="AK42" s="17"/>
      <c r="AL42" s="17"/>
      <c r="AM42" s="17"/>
      <c r="AN42" s="17"/>
      <c r="AO42" s="17"/>
      <c r="AP42" s="17"/>
      <c r="AQ42" s="17"/>
      <c r="AR42" s="17"/>
      <c r="AS42" s="17"/>
      <c r="AW42" s="45"/>
      <c r="AX42" s="45"/>
      <c r="AY42" s="45"/>
      <c r="AZ42" s="45"/>
      <c r="BA42" s="45"/>
      <c r="BB42" s="45"/>
      <c r="BC42" s="45"/>
      <c r="BD42" s="45"/>
      <c r="BE42" s="45"/>
      <c r="BF42" s="45"/>
      <c r="BG42" s="45"/>
      <c r="BH42" s="45"/>
      <c r="BI42" s="45"/>
      <c r="BJ42" s="45"/>
    </row>
    <row r="43" spans="30:62" ht="10.5">
      <c r="AD43" s="17"/>
      <c r="AE43" s="17"/>
      <c r="AF43" s="17"/>
      <c r="AG43" s="17"/>
      <c r="AH43" s="17"/>
      <c r="AI43" s="17"/>
      <c r="AJ43" s="17"/>
      <c r="AK43" s="17"/>
      <c r="AL43" s="17"/>
      <c r="AM43" s="17"/>
      <c r="AN43" s="17"/>
      <c r="AO43" s="17"/>
      <c r="AP43" s="17"/>
      <c r="AQ43" s="17"/>
      <c r="AR43" s="17"/>
      <c r="AS43" s="17"/>
      <c r="AW43" s="45"/>
      <c r="AX43" s="45"/>
      <c r="AY43" s="45"/>
      <c r="AZ43" s="45"/>
      <c r="BA43" s="45"/>
      <c r="BB43" s="45"/>
      <c r="BC43" s="45"/>
      <c r="BD43" s="45"/>
      <c r="BE43" s="45"/>
      <c r="BF43" s="45"/>
      <c r="BG43" s="45"/>
      <c r="BH43" s="45"/>
      <c r="BI43" s="45"/>
      <c r="BJ43" s="45"/>
    </row>
    <row r="44" spans="30:62" ht="10.5">
      <c r="AD44" s="17"/>
      <c r="AE44" s="17"/>
      <c r="AF44" s="17"/>
      <c r="AG44" s="17"/>
      <c r="AH44" s="17"/>
      <c r="AI44" s="17"/>
      <c r="AJ44" s="17"/>
      <c r="AK44" s="17"/>
      <c r="AL44" s="17"/>
      <c r="AM44" s="17"/>
      <c r="AN44" s="17"/>
      <c r="AO44" s="17"/>
      <c r="AP44" s="17"/>
      <c r="AQ44" s="17"/>
      <c r="AR44" s="17"/>
      <c r="AS44" s="17"/>
      <c r="AW44" s="45"/>
      <c r="AX44" s="45"/>
      <c r="AY44" s="45"/>
      <c r="AZ44" s="45"/>
      <c r="BA44" s="45"/>
      <c r="BB44" s="45"/>
      <c r="BC44" s="45"/>
      <c r="BD44" s="45"/>
      <c r="BE44" s="45"/>
      <c r="BF44" s="45"/>
      <c r="BG44" s="45"/>
      <c r="BH44" s="45"/>
      <c r="BI44" s="45"/>
      <c r="BJ44" s="45"/>
    </row>
    <row r="45" spans="30:62" ht="10.5">
      <c r="AD45" s="17"/>
      <c r="AE45" s="17"/>
      <c r="AF45" s="17"/>
      <c r="AG45" s="17"/>
      <c r="AH45" s="17"/>
      <c r="AI45" s="17"/>
      <c r="AJ45" s="17"/>
      <c r="AK45" s="17"/>
      <c r="AL45" s="17"/>
      <c r="AM45" s="17"/>
      <c r="AN45" s="17"/>
      <c r="AO45" s="17"/>
      <c r="AP45" s="17"/>
      <c r="AQ45" s="17"/>
      <c r="AR45" s="17"/>
      <c r="AS45" s="17"/>
      <c r="AW45" s="45"/>
      <c r="AX45" s="45"/>
      <c r="AY45" s="45"/>
      <c r="AZ45" s="45"/>
      <c r="BA45" s="45"/>
      <c r="BB45" s="45"/>
      <c r="BC45" s="45"/>
      <c r="BD45" s="45"/>
      <c r="BE45" s="45"/>
      <c r="BF45" s="45"/>
      <c r="BG45" s="45"/>
      <c r="BH45" s="45"/>
      <c r="BI45" s="45"/>
      <c r="BJ45" s="45"/>
    </row>
    <row r="46" spans="30:62" ht="10.5">
      <c r="AD46" s="17"/>
      <c r="AE46" s="17"/>
      <c r="AF46" s="17"/>
      <c r="AG46" s="17"/>
      <c r="AH46" s="17"/>
      <c r="AI46" s="17"/>
      <c r="AJ46" s="17"/>
      <c r="AK46" s="17"/>
      <c r="AL46" s="17"/>
      <c r="AM46" s="17"/>
      <c r="AN46" s="17"/>
      <c r="AO46" s="17"/>
      <c r="AP46" s="17"/>
      <c r="AQ46" s="17"/>
      <c r="AR46" s="17"/>
      <c r="AS46" s="17"/>
      <c r="AW46" s="45"/>
      <c r="AX46" s="45"/>
      <c r="AY46" s="45"/>
      <c r="AZ46" s="45"/>
      <c r="BA46" s="45"/>
      <c r="BB46" s="45"/>
      <c r="BC46" s="45"/>
      <c r="BD46" s="45"/>
      <c r="BE46" s="45"/>
      <c r="BF46" s="45"/>
      <c r="BG46" s="45"/>
      <c r="BH46" s="45"/>
      <c r="BI46" s="45"/>
      <c r="BJ46" s="45"/>
    </row>
    <row r="47" spans="30:62" ht="10.5">
      <c r="AD47" s="17"/>
      <c r="AE47" s="17"/>
      <c r="AF47" s="17"/>
      <c r="AG47" s="17"/>
      <c r="AH47" s="17"/>
      <c r="AI47" s="17"/>
      <c r="AJ47" s="17"/>
      <c r="AK47" s="17"/>
      <c r="AL47" s="17"/>
      <c r="AM47" s="17"/>
      <c r="AN47" s="17"/>
      <c r="AO47" s="17"/>
      <c r="AP47" s="17"/>
      <c r="AQ47" s="17"/>
      <c r="AR47" s="17"/>
      <c r="AS47" s="17"/>
      <c r="AW47" s="45"/>
      <c r="AX47" s="45"/>
      <c r="AY47" s="45"/>
      <c r="AZ47" s="45"/>
      <c r="BA47" s="45"/>
      <c r="BB47" s="45"/>
      <c r="BC47" s="45"/>
      <c r="BD47" s="45"/>
      <c r="BE47" s="45"/>
      <c r="BF47" s="45"/>
      <c r="BG47" s="45"/>
      <c r="BH47" s="45"/>
      <c r="BI47" s="45"/>
      <c r="BJ47" s="45"/>
    </row>
    <row r="48" spans="30:62" ht="10.5">
      <c r="AD48" s="17"/>
      <c r="AE48" s="17"/>
      <c r="AF48" s="17"/>
      <c r="AG48" s="17"/>
      <c r="AH48" s="17"/>
      <c r="AI48" s="17"/>
      <c r="AJ48" s="17"/>
      <c r="AK48" s="17"/>
      <c r="AL48" s="17"/>
      <c r="AM48" s="17"/>
      <c r="AN48" s="17"/>
      <c r="AO48" s="17"/>
      <c r="AP48" s="17"/>
      <c r="AQ48" s="17"/>
      <c r="AR48" s="17"/>
      <c r="AS48" s="17"/>
      <c r="AW48" s="45"/>
      <c r="AX48" s="45"/>
      <c r="AY48" s="45"/>
      <c r="AZ48" s="45"/>
      <c r="BA48" s="45"/>
      <c r="BB48" s="45"/>
      <c r="BC48" s="45"/>
      <c r="BD48" s="45"/>
      <c r="BE48" s="45"/>
      <c r="BF48" s="45"/>
      <c r="BG48" s="45"/>
      <c r="BH48" s="45"/>
      <c r="BI48" s="45"/>
      <c r="BJ48" s="45"/>
    </row>
    <row r="49" spans="30:62" ht="10.5">
      <c r="AD49" s="17"/>
      <c r="AE49" s="17"/>
      <c r="AF49" s="17"/>
      <c r="AG49" s="17"/>
      <c r="AH49" s="17"/>
      <c r="AI49" s="17"/>
      <c r="AJ49" s="17"/>
      <c r="AK49" s="17"/>
      <c r="AL49" s="17"/>
      <c r="AM49" s="17"/>
      <c r="AN49" s="17"/>
      <c r="AO49" s="17"/>
      <c r="AP49" s="17"/>
      <c r="AQ49" s="17"/>
      <c r="AR49" s="17"/>
      <c r="AS49" s="17"/>
      <c r="AW49" s="45"/>
      <c r="AX49" s="45"/>
      <c r="AY49" s="45"/>
      <c r="AZ49" s="45"/>
      <c r="BA49" s="45"/>
      <c r="BB49" s="45"/>
      <c r="BC49" s="45"/>
      <c r="BD49" s="45"/>
      <c r="BE49" s="45"/>
      <c r="BF49" s="45"/>
      <c r="BG49" s="45"/>
      <c r="BH49" s="45"/>
      <c r="BI49" s="45"/>
      <c r="BJ49" s="45"/>
    </row>
    <row r="50" spans="30:62" ht="10.5">
      <c r="AD50" s="17"/>
      <c r="AE50" s="17"/>
      <c r="AF50" s="17"/>
      <c r="AG50" s="17"/>
      <c r="AH50" s="17"/>
      <c r="AI50" s="17"/>
      <c r="AJ50" s="17"/>
      <c r="AK50" s="17"/>
      <c r="AL50" s="17"/>
      <c r="AM50" s="17"/>
      <c r="AN50" s="17"/>
      <c r="AO50" s="17"/>
      <c r="AP50" s="17"/>
      <c r="AQ50" s="17"/>
      <c r="AR50" s="17"/>
      <c r="AS50" s="17"/>
      <c r="AW50" s="45"/>
      <c r="AX50" s="45"/>
      <c r="AY50" s="45"/>
      <c r="AZ50" s="45"/>
      <c r="BA50" s="45"/>
      <c r="BB50" s="45"/>
      <c r="BC50" s="45"/>
      <c r="BD50" s="45"/>
      <c r="BE50" s="45"/>
      <c r="BF50" s="45"/>
      <c r="BG50" s="45"/>
      <c r="BH50" s="45"/>
      <c r="BI50" s="45"/>
      <c r="BJ50" s="45"/>
    </row>
    <row r="51" spans="30:62" ht="10.5">
      <c r="AD51" s="17"/>
      <c r="AE51" s="17"/>
      <c r="AF51" s="17"/>
      <c r="AG51" s="17"/>
      <c r="AH51" s="17"/>
      <c r="AI51" s="17"/>
      <c r="AJ51" s="17"/>
      <c r="AK51" s="17"/>
      <c r="AL51" s="17"/>
      <c r="AM51" s="17"/>
      <c r="AN51" s="17"/>
      <c r="AO51" s="17"/>
      <c r="AP51" s="17"/>
      <c r="AQ51" s="17"/>
      <c r="AR51" s="17"/>
      <c r="AS51" s="17"/>
      <c r="AW51" s="45"/>
      <c r="AX51" s="45"/>
      <c r="AY51" s="45"/>
      <c r="AZ51" s="45"/>
      <c r="BA51" s="45"/>
      <c r="BB51" s="45"/>
      <c r="BC51" s="45"/>
      <c r="BD51" s="45"/>
      <c r="BE51" s="45"/>
      <c r="BF51" s="45"/>
      <c r="BG51" s="45"/>
      <c r="BH51" s="45"/>
      <c r="BI51" s="45"/>
      <c r="BJ51" s="45"/>
    </row>
    <row r="52" spans="30:62" ht="10.5">
      <c r="AD52" s="17"/>
      <c r="AE52" s="17"/>
      <c r="AF52" s="17"/>
      <c r="AG52" s="17"/>
      <c r="AH52" s="17"/>
      <c r="AI52" s="17"/>
      <c r="AJ52" s="17"/>
      <c r="AK52" s="17"/>
      <c r="AL52" s="17"/>
      <c r="AM52" s="17"/>
      <c r="AN52" s="17"/>
      <c r="AO52" s="17"/>
      <c r="AP52" s="17"/>
      <c r="AQ52" s="17"/>
      <c r="AR52" s="17"/>
      <c r="AS52" s="17"/>
      <c r="AW52" s="45"/>
      <c r="AX52" s="45"/>
      <c r="AY52" s="45"/>
      <c r="AZ52" s="45"/>
      <c r="BA52" s="45"/>
      <c r="BB52" s="45"/>
      <c r="BC52" s="45"/>
      <c r="BD52" s="45"/>
      <c r="BE52" s="45"/>
      <c r="BF52" s="45"/>
      <c r="BG52" s="45"/>
      <c r="BH52" s="45"/>
      <c r="BI52" s="45"/>
      <c r="BJ52" s="45"/>
    </row>
    <row r="53" spans="30:62" ht="10.5">
      <c r="AD53" s="17"/>
      <c r="AE53" s="17"/>
      <c r="AF53" s="17"/>
      <c r="AG53" s="17"/>
      <c r="AH53" s="17"/>
      <c r="AI53" s="17"/>
      <c r="AJ53" s="17"/>
      <c r="AK53" s="17"/>
      <c r="AL53" s="17"/>
      <c r="AM53" s="17"/>
      <c r="AN53" s="17"/>
      <c r="AO53" s="17"/>
      <c r="AP53" s="17"/>
      <c r="AQ53" s="17"/>
      <c r="AR53" s="17"/>
      <c r="AS53" s="17"/>
      <c r="AW53" s="45"/>
      <c r="AX53" s="45"/>
      <c r="AY53" s="45"/>
      <c r="AZ53" s="45"/>
      <c r="BA53" s="45"/>
      <c r="BB53" s="45"/>
      <c r="BC53" s="45"/>
      <c r="BD53" s="45"/>
      <c r="BE53" s="45"/>
      <c r="BF53" s="45"/>
      <c r="BG53" s="45"/>
      <c r="BH53" s="45"/>
      <c r="BI53" s="45"/>
      <c r="BJ53" s="45"/>
    </row>
    <row r="54" spans="30:62" ht="10.5">
      <c r="AD54" s="17"/>
      <c r="AE54" s="17"/>
      <c r="AF54" s="17"/>
      <c r="AG54" s="17"/>
      <c r="AH54" s="17"/>
      <c r="AI54" s="17"/>
      <c r="AJ54" s="17"/>
      <c r="AK54" s="17"/>
      <c r="AL54" s="17"/>
      <c r="AM54" s="17"/>
      <c r="AN54" s="17"/>
      <c r="AO54" s="17"/>
      <c r="AP54" s="17"/>
      <c r="AQ54" s="17"/>
      <c r="AR54" s="17"/>
      <c r="AS54" s="17"/>
      <c r="AW54" s="45"/>
      <c r="AX54" s="45"/>
      <c r="AY54" s="45"/>
      <c r="AZ54" s="45"/>
      <c r="BA54" s="45"/>
      <c r="BB54" s="45"/>
      <c r="BC54" s="45"/>
      <c r="BD54" s="45"/>
      <c r="BE54" s="45"/>
      <c r="BF54" s="45"/>
      <c r="BG54" s="45"/>
      <c r="BH54" s="45"/>
      <c r="BI54" s="45"/>
      <c r="BJ54" s="45"/>
    </row>
    <row r="55" spans="30:62" ht="10.5">
      <c r="AD55" s="17"/>
      <c r="AE55" s="17"/>
      <c r="AF55" s="17"/>
      <c r="AG55" s="17"/>
      <c r="AH55" s="17"/>
      <c r="AI55" s="17"/>
      <c r="AJ55" s="17"/>
      <c r="AK55" s="17"/>
      <c r="AL55" s="17"/>
      <c r="AM55" s="17"/>
      <c r="AN55" s="17"/>
      <c r="AO55" s="17"/>
      <c r="AP55" s="17"/>
      <c r="AQ55" s="17"/>
      <c r="AR55" s="17"/>
      <c r="AS55" s="17"/>
      <c r="AW55" s="45"/>
      <c r="AX55" s="45"/>
      <c r="AY55" s="45"/>
      <c r="AZ55" s="45"/>
      <c r="BA55" s="45"/>
      <c r="BB55" s="45"/>
      <c r="BC55" s="45"/>
      <c r="BD55" s="45"/>
      <c r="BE55" s="45"/>
      <c r="BF55" s="45"/>
      <c r="BG55" s="45"/>
      <c r="BH55" s="45"/>
      <c r="BI55" s="45"/>
      <c r="BJ55" s="45"/>
    </row>
    <row r="56" spans="30:62" ht="10.5">
      <c r="AD56" s="17"/>
      <c r="AE56" s="17"/>
      <c r="AF56" s="17"/>
      <c r="AG56" s="17"/>
      <c r="AH56" s="17"/>
      <c r="AI56" s="17"/>
      <c r="AJ56" s="17"/>
      <c r="AK56" s="17"/>
      <c r="AL56" s="17"/>
      <c r="AM56" s="17"/>
      <c r="AN56" s="17"/>
      <c r="AO56" s="17"/>
      <c r="AP56" s="17"/>
      <c r="AQ56" s="17"/>
      <c r="AR56" s="17"/>
      <c r="AS56" s="17"/>
      <c r="AW56" s="45"/>
      <c r="AX56" s="45"/>
      <c r="AY56" s="45"/>
      <c r="AZ56" s="45"/>
      <c r="BA56" s="45"/>
      <c r="BB56" s="45"/>
      <c r="BC56" s="45"/>
      <c r="BD56" s="45"/>
      <c r="BE56" s="45"/>
      <c r="BF56" s="45"/>
      <c r="BG56" s="45"/>
      <c r="BH56" s="45"/>
      <c r="BI56" s="45"/>
      <c r="BJ56" s="45"/>
    </row>
    <row r="57" spans="30:62" ht="10.5">
      <c r="AD57" s="17"/>
      <c r="AE57" s="17"/>
      <c r="AF57" s="17"/>
      <c r="AG57" s="17"/>
      <c r="AH57" s="17"/>
      <c r="AI57" s="17"/>
      <c r="AJ57" s="17"/>
      <c r="AK57" s="17"/>
      <c r="AL57" s="17"/>
      <c r="AM57" s="17"/>
      <c r="AN57" s="17"/>
      <c r="AO57" s="17"/>
      <c r="AP57" s="17"/>
      <c r="AQ57" s="17"/>
      <c r="AR57" s="17"/>
      <c r="AS57" s="17"/>
      <c r="AW57" s="45"/>
      <c r="AX57" s="45"/>
      <c r="AY57" s="45"/>
      <c r="AZ57" s="45"/>
      <c r="BA57" s="45"/>
      <c r="BB57" s="45"/>
      <c r="BC57" s="45"/>
      <c r="BD57" s="45"/>
      <c r="BE57" s="45"/>
      <c r="BF57" s="45"/>
      <c r="BG57" s="45"/>
      <c r="BH57" s="45"/>
      <c r="BI57" s="45"/>
      <c r="BJ57" s="45"/>
    </row>
    <row r="58" spans="30:62" ht="10.5">
      <c r="AD58" s="17"/>
      <c r="AE58" s="17"/>
      <c r="AF58" s="17"/>
      <c r="AG58" s="17"/>
      <c r="AH58" s="17"/>
      <c r="AI58" s="17"/>
      <c r="AJ58" s="17"/>
      <c r="AK58" s="17"/>
      <c r="AL58" s="17"/>
      <c r="AM58" s="17"/>
      <c r="AN58" s="17"/>
      <c r="AO58" s="17"/>
      <c r="AP58" s="17"/>
      <c r="AQ58" s="17"/>
      <c r="AR58" s="17"/>
      <c r="AS58" s="17"/>
      <c r="AW58" s="45"/>
      <c r="AX58" s="45"/>
      <c r="AY58" s="45"/>
      <c r="AZ58" s="45"/>
      <c r="BA58" s="45"/>
      <c r="BB58" s="45"/>
      <c r="BC58" s="45"/>
      <c r="BD58" s="45"/>
      <c r="BE58" s="45"/>
      <c r="BF58" s="45"/>
      <c r="BG58" s="45"/>
      <c r="BH58" s="45"/>
      <c r="BI58" s="45"/>
      <c r="BJ58" s="45"/>
    </row>
    <row r="59" spans="30:62" ht="10.5">
      <c r="AD59" s="17"/>
      <c r="AE59" s="17"/>
      <c r="AF59" s="17"/>
      <c r="AG59" s="17"/>
      <c r="AH59" s="17"/>
      <c r="AI59" s="17"/>
      <c r="AJ59" s="17"/>
      <c r="AK59" s="17"/>
      <c r="AL59" s="17"/>
      <c r="AM59" s="17"/>
      <c r="AN59" s="17"/>
      <c r="AO59" s="17"/>
      <c r="AP59" s="17"/>
      <c r="AQ59" s="17"/>
      <c r="AR59" s="17"/>
      <c r="AS59" s="17"/>
      <c r="AW59" s="45"/>
      <c r="AX59" s="45"/>
      <c r="AY59" s="45"/>
      <c r="AZ59" s="45"/>
      <c r="BA59" s="45"/>
      <c r="BB59" s="45"/>
      <c r="BC59" s="45"/>
      <c r="BD59" s="45"/>
      <c r="BE59" s="45"/>
      <c r="BF59" s="45"/>
      <c r="BG59" s="45"/>
      <c r="BH59" s="45"/>
      <c r="BI59" s="45"/>
      <c r="BJ59" s="45"/>
    </row>
    <row r="60" spans="30:62" ht="10.5">
      <c r="AD60" s="17"/>
      <c r="AE60" s="17"/>
      <c r="AF60" s="17"/>
      <c r="AG60" s="17"/>
      <c r="AH60" s="17"/>
      <c r="AI60" s="17"/>
      <c r="AJ60" s="17"/>
      <c r="AK60" s="17"/>
      <c r="AL60" s="17"/>
      <c r="AM60" s="17"/>
      <c r="AN60" s="17"/>
      <c r="AO60" s="17"/>
      <c r="AP60" s="17"/>
      <c r="AQ60" s="17"/>
      <c r="AR60" s="17"/>
      <c r="AS60" s="17"/>
      <c r="AW60" s="45"/>
      <c r="AX60" s="45"/>
      <c r="AY60" s="45"/>
      <c r="AZ60" s="45"/>
      <c r="BA60" s="45"/>
      <c r="BB60" s="45"/>
      <c r="BC60" s="45"/>
      <c r="BD60" s="45"/>
      <c r="BE60" s="45"/>
      <c r="BF60" s="45"/>
      <c r="BG60" s="45"/>
      <c r="BH60" s="45"/>
      <c r="BI60" s="45"/>
      <c r="BJ60" s="45"/>
    </row>
    <row r="61" spans="30:62" ht="10.5">
      <c r="AD61" s="17"/>
      <c r="AE61" s="17"/>
      <c r="AF61" s="17"/>
      <c r="AG61" s="17"/>
      <c r="AH61" s="17"/>
      <c r="AI61" s="17"/>
      <c r="AJ61" s="17"/>
      <c r="AK61" s="17"/>
      <c r="AL61" s="17"/>
      <c r="AM61" s="17"/>
      <c r="AN61" s="17"/>
      <c r="AO61" s="17"/>
      <c r="AP61" s="17"/>
      <c r="AQ61" s="17"/>
      <c r="AR61" s="17"/>
      <c r="AS61" s="17"/>
      <c r="AW61" s="45"/>
      <c r="AX61" s="45"/>
      <c r="AY61" s="45"/>
      <c r="AZ61" s="45"/>
      <c r="BA61" s="45"/>
      <c r="BB61" s="45"/>
      <c r="BC61" s="45"/>
      <c r="BD61" s="45"/>
      <c r="BE61" s="45"/>
      <c r="BF61" s="45"/>
      <c r="BG61" s="45"/>
      <c r="BH61" s="45"/>
      <c r="BI61" s="45"/>
      <c r="BJ61" s="45"/>
    </row>
    <row r="62" spans="30:62" ht="10.5">
      <c r="AD62" s="17"/>
      <c r="AE62" s="17"/>
      <c r="AF62" s="17"/>
      <c r="AG62" s="17"/>
      <c r="AH62" s="17"/>
      <c r="AI62" s="17"/>
      <c r="AJ62" s="17"/>
      <c r="AK62" s="17"/>
      <c r="AL62" s="17"/>
      <c r="AM62" s="17"/>
      <c r="AN62" s="17"/>
      <c r="AO62" s="17"/>
      <c r="AP62" s="17"/>
      <c r="AQ62" s="17"/>
      <c r="AR62" s="17"/>
      <c r="AS62" s="17"/>
      <c r="AW62" s="45"/>
      <c r="AX62" s="45"/>
      <c r="AY62" s="45"/>
      <c r="AZ62" s="45"/>
      <c r="BA62" s="45"/>
      <c r="BB62" s="45"/>
      <c r="BC62" s="45"/>
      <c r="BD62" s="45"/>
      <c r="BE62" s="45"/>
      <c r="BF62" s="45"/>
      <c r="BG62" s="45"/>
      <c r="BH62" s="45"/>
      <c r="BI62" s="45"/>
      <c r="BJ62" s="45"/>
    </row>
    <row r="63" spans="30:62" ht="10.5">
      <c r="AD63" s="17"/>
      <c r="AE63" s="17"/>
      <c r="AF63" s="17"/>
      <c r="AG63" s="17"/>
      <c r="AH63" s="17"/>
      <c r="AI63" s="17"/>
      <c r="AJ63" s="17"/>
      <c r="AK63" s="17"/>
      <c r="AL63" s="17"/>
      <c r="AM63" s="17"/>
      <c r="AN63" s="17"/>
      <c r="AO63" s="17"/>
      <c r="AP63" s="17"/>
      <c r="AQ63" s="17"/>
      <c r="AR63" s="17"/>
      <c r="AS63" s="17"/>
      <c r="AW63" s="45"/>
      <c r="AX63" s="45"/>
      <c r="AY63" s="45"/>
      <c r="AZ63" s="45"/>
      <c r="BA63" s="45"/>
      <c r="BB63" s="45"/>
      <c r="BC63" s="45"/>
      <c r="BD63" s="45"/>
      <c r="BE63" s="45"/>
      <c r="BF63" s="45"/>
      <c r="BG63" s="45"/>
      <c r="BH63" s="45"/>
      <c r="BI63" s="45"/>
      <c r="BJ63" s="45"/>
    </row>
    <row r="64" spans="30:62" ht="10.5">
      <c r="AD64" s="17"/>
      <c r="AE64" s="17"/>
      <c r="AF64" s="17"/>
      <c r="AG64" s="17"/>
      <c r="AH64" s="17"/>
      <c r="AI64" s="17"/>
      <c r="AJ64" s="17"/>
      <c r="AK64" s="17"/>
      <c r="AL64" s="17"/>
      <c r="AM64" s="17"/>
      <c r="AN64" s="17"/>
      <c r="AO64" s="17"/>
      <c r="AP64" s="17"/>
      <c r="AQ64" s="17"/>
      <c r="AR64" s="17"/>
      <c r="AS64" s="17"/>
      <c r="AW64" s="45"/>
      <c r="AX64" s="45"/>
      <c r="AY64" s="45"/>
      <c r="AZ64" s="45"/>
      <c r="BA64" s="45"/>
      <c r="BB64" s="45"/>
      <c r="BC64" s="45"/>
      <c r="BD64" s="45"/>
      <c r="BE64" s="45"/>
      <c r="BF64" s="45"/>
      <c r="BG64" s="45"/>
      <c r="BH64" s="45"/>
      <c r="BI64" s="45"/>
      <c r="BJ64" s="45"/>
    </row>
    <row r="65" spans="30:62" ht="10.5">
      <c r="AD65" s="17"/>
      <c r="AE65" s="17"/>
      <c r="AF65" s="17"/>
      <c r="AG65" s="17"/>
      <c r="AH65" s="17"/>
      <c r="AI65" s="17"/>
      <c r="AJ65" s="17"/>
      <c r="AK65" s="17"/>
      <c r="AL65" s="17"/>
      <c r="AM65" s="17"/>
      <c r="AN65" s="17"/>
      <c r="AO65" s="17"/>
      <c r="AP65" s="17"/>
      <c r="AQ65" s="17"/>
      <c r="AR65" s="17"/>
      <c r="AS65" s="17"/>
      <c r="AT65" s="17"/>
      <c r="AU65" s="17"/>
      <c r="AV65" s="17"/>
      <c r="AW65" s="17"/>
      <c r="AX65" s="17"/>
      <c r="AY65" s="45"/>
      <c r="AZ65" s="45"/>
      <c r="BA65" s="45"/>
      <c r="BB65" s="45"/>
      <c r="BC65" s="45"/>
      <c r="BD65" s="45"/>
      <c r="BE65" s="45"/>
      <c r="BF65" s="45"/>
      <c r="BG65" s="45"/>
      <c r="BH65" s="45"/>
      <c r="BI65" s="45"/>
      <c r="BJ65" s="45"/>
    </row>
    <row r="66" spans="51:62" ht="10.5">
      <c r="AY66" s="45"/>
      <c r="AZ66" s="45"/>
      <c r="BA66" s="45"/>
      <c r="BB66" s="45"/>
      <c r="BC66" s="45"/>
      <c r="BD66" s="45"/>
      <c r="BE66" s="45"/>
      <c r="BF66" s="45"/>
      <c r="BG66" s="45"/>
      <c r="BH66" s="45"/>
      <c r="BI66" s="45"/>
      <c r="BJ66" s="45"/>
    </row>
    <row r="67" spans="51:62" ht="10.5">
      <c r="AY67" s="45"/>
      <c r="AZ67" s="45"/>
      <c r="BA67" s="45"/>
      <c r="BB67" s="45"/>
      <c r="BC67" s="45"/>
      <c r="BD67" s="45"/>
      <c r="BE67" s="45"/>
      <c r="BF67" s="45"/>
      <c r="BG67" s="45"/>
      <c r="BH67" s="45"/>
      <c r="BI67" s="45"/>
      <c r="BJ67" s="45"/>
    </row>
    <row r="68" spans="51:62" ht="10.5">
      <c r="AY68" s="45"/>
      <c r="AZ68" s="45"/>
      <c r="BA68" s="45"/>
      <c r="BB68" s="45"/>
      <c r="BC68" s="45"/>
      <c r="BD68" s="45"/>
      <c r="BE68" s="45"/>
      <c r="BF68" s="45"/>
      <c r="BG68" s="45"/>
      <c r="BH68" s="45"/>
      <c r="BI68" s="45"/>
      <c r="BJ68" s="45"/>
    </row>
    <row r="69" spans="51:62" ht="10.5">
      <c r="AY69" s="45"/>
      <c r="AZ69" s="45"/>
      <c r="BA69" s="45"/>
      <c r="BB69" s="45"/>
      <c r="BC69" s="45"/>
      <c r="BD69" s="45"/>
      <c r="BE69" s="45"/>
      <c r="BF69" s="45"/>
      <c r="BG69" s="45"/>
      <c r="BH69" s="45"/>
      <c r="BI69" s="45"/>
      <c r="BJ69" s="45"/>
    </row>
    <row r="70" spans="51:62" ht="10.5">
      <c r="AY70" s="45"/>
      <c r="AZ70" s="45"/>
      <c r="BA70" s="45"/>
      <c r="BB70" s="45"/>
      <c r="BC70" s="45"/>
      <c r="BD70" s="45"/>
      <c r="BE70" s="45"/>
      <c r="BF70" s="45"/>
      <c r="BG70" s="45"/>
      <c r="BH70" s="45"/>
      <c r="BI70" s="45"/>
      <c r="BJ70" s="45"/>
    </row>
    <row r="71" spans="51:62" ht="10.5">
      <c r="AY71" s="45"/>
      <c r="AZ71" s="45"/>
      <c r="BA71" s="45"/>
      <c r="BB71" s="45"/>
      <c r="BC71" s="45"/>
      <c r="BD71" s="45"/>
      <c r="BE71" s="45"/>
      <c r="BF71" s="45"/>
      <c r="BG71" s="45"/>
      <c r="BH71" s="45"/>
      <c r="BI71" s="45"/>
      <c r="BJ71" s="45"/>
    </row>
  </sheetData>
  <sheetProtection/>
  <mergeCells count="2">
    <mergeCell ref="A40:B40"/>
    <mergeCell ref="A39:B3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2023-11-14T09:33:49Z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