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425" activeTab="3"/>
  </bookViews>
  <sheets>
    <sheet name="01.01.2009" sheetId="1" r:id="rId1"/>
    <sheet name="01.04.2009" sheetId="2" r:id="rId2"/>
    <sheet name="01.07.2009" sheetId="3" r:id="rId3"/>
    <sheet name="01.10.2009" sheetId="4" r:id="rId4"/>
  </sheets>
  <definedNames/>
  <calcPr fullCalcOnLoad="1"/>
</workbook>
</file>

<file path=xl/sharedStrings.xml><?xml version="1.0" encoding="utf-8"?>
<sst xmlns="http://schemas.openxmlformats.org/spreadsheetml/2006/main" count="164" uniqueCount="44">
  <si>
    <t>ROA</t>
  </si>
  <si>
    <t>ROE</t>
  </si>
  <si>
    <t>"БТА Банк" АҚ</t>
  </si>
  <si>
    <t>"Казкоммерцбанк" АҚ</t>
  </si>
  <si>
    <t>"АТФБанк" АҚ</t>
  </si>
  <si>
    <t>"Банк ЦентрКредит" АҚ</t>
  </si>
  <si>
    <t>"Қазақстан Халық Банкі" АҚ</t>
  </si>
  <si>
    <t>"Альянс Банк" АҚ</t>
  </si>
  <si>
    <t>"Банк "Каспийский" АҚ</t>
  </si>
  <si>
    <t>"Евразийский Банк" АҚ</t>
  </si>
  <si>
    <t>"ЭКСИМБАНК КАЗАХСТАН" АҚ</t>
  </si>
  <si>
    <t>"Сеним-Банк" АҚ</t>
  </si>
  <si>
    <t>"Казинкомбанк" АҚ</t>
  </si>
  <si>
    <t>"Цеснабанк" АҚ</t>
  </si>
  <si>
    <t>"Нурбанк" АҚ</t>
  </si>
  <si>
    <t xml:space="preserve">№ </t>
  </si>
  <si>
    <t>Банк конгломератының аталуы</t>
  </si>
  <si>
    <t>Активтер</t>
  </si>
  <si>
    <t>Міндеттемелер</t>
  </si>
  <si>
    <t>Баланс боынша меншікті капитал</t>
  </si>
  <si>
    <t>Барлығы</t>
  </si>
  <si>
    <t>ақшалай қаражат және оның эквивалент тері</t>
  </si>
  <si>
    <t>бағалы қағаздар</t>
  </si>
  <si>
    <t>берілген займдар</t>
  </si>
  <si>
    <t>алынған займдар</t>
  </si>
  <si>
    <t xml:space="preserve">шығарылған бағалы қағаздар </t>
  </si>
  <si>
    <t>өзге міндетте мелер</t>
  </si>
  <si>
    <t xml:space="preserve">жарғылық капитал </t>
  </si>
  <si>
    <t xml:space="preserve">бөлінбеген пайда </t>
  </si>
  <si>
    <t>Өзге капитал</t>
  </si>
  <si>
    <t>Таза табыс</t>
  </si>
  <si>
    <t>Коэффициенттер</t>
  </si>
  <si>
    <t>Жиынтығы</t>
  </si>
  <si>
    <t>өзге активтер</t>
  </si>
  <si>
    <t>клиенттердің қаражаты</t>
  </si>
  <si>
    <t xml:space="preserve">"Астана-Финанс" Банкі" АҚ </t>
  </si>
  <si>
    <t xml:space="preserve">ББ "Лариба-Банк" АҚ </t>
  </si>
  <si>
    <t xml:space="preserve">ББ "AsiaCredit Bank" АҚ </t>
  </si>
  <si>
    <t>2009 жылғы 1 қаңтарындағы жағдай бойынша банк конгломераттарының негізгі қаржылық көрсеткіштері</t>
  </si>
  <si>
    <t>ақшалай қаражат және оның эквиваленттері</t>
  </si>
  <si>
    <t>мың.теңге</t>
  </si>
  <si>
    <t>2009 жылғы 1 сәуірдегі жағдай бойынша банк конгломераттарының негізгі қаржылық көрсеткіштері</t>
  </si>
  <si>
    <t>2009 жылғы 1 шілдедегі жағдай бойынша банк конгломераттарының негізгі қаржылық көрсеткіштері</t>
  </si>
  <si>
    <t>2009 жылғы 1 қазандағы жағдай бойынша банк конгломераттарының негізгі қаржылық көрсеткіштері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</si>
</sst>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_р_._-;\-* #,##0_р_._-;_-* &quot;-&quot;??_р_._-;_-@_-"/>
    <numFmt numFmtId="174" formatCode="_-* #,##0.000_р_._-;\-* #,##0.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0%"/>
    <numFmt numFmtId="181" formatCode="#,##0.000"/>
    <numFmt numFmtId="182" formatCode="#,##0.0"/>
    <numFmt numFmtId="183" formatCode="0.000%"/>
  </numFmts>
  <fonts count="37">
    <font>
      <sz val="8"/>
      <name val="Times New Roman Cyr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4" fontId="19" fillId="0" borderId="0" xfId="0" applyNumberFormat="1" applyFont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3" fontId="19" fillId="0" borderId="11" xfId="58" applyNumberFormat="1" applyFont="1" applyFill="1" applyBorder="1" applyAlignment="1">
      <alignment horizontal="right" vertical="center"/>
    </xf>
    <xf numFmtId="3" fontId="19" fillId="0" borderId="11" xfId="58" applyNumberFormat="1" applyFont="1" applyBorder="1" applyAlignment="1">
      <alignment horizontal="right" vertical="center"/>
    </xf>
    <xf numFmtId="10" fontId="19" fillId="0" borderId="11" xfId="0" applyNumberFormat="1" applyFont="1" applyBorder="1" applyAlignment="1">
      <alignment horizontal="right" vertical="center"/>
    </xf>
    <xf numFmtId="10" fontId="19" fillId="0" borderId="11" xfId="0" applyNumberFormat="1" applyFont="1" applyFill="1" applyBorder="1" applyAlignment="1">
      <alignment horizontal="right" vertical="center"/>
    </xf>
    <xf numFmtId="3" fontId="19" fillId="0" borderId="11" xfId="0" applyNumberFormat="1" applyFont="1" applyFill="1" applyBorder="1" applyAlignment="1">
      <alignment horizontal="right" vertical="center"/>
    </xf>
    <xf numFmtId="3" fontId="19" fillId="0" borderId="11" xfId="58" applyNumberFormat="1" applyFont="1" applyFill="1" applyBorder="1" applyAlignment="1">
      <alignment vertical="center"/>
    </xf>
    <xf numFmtId="3" fontId="19" fillId="0" borderId="11" xfId="58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3" fontId="19" fillId="0" borderId="12" xfId="58" applyNumberFormat="1" applyFont="1" applyFill="1" applyBorder="1" applyAlignment="1">
      <alignment horizontal="right" vertical="center"/>
    </xf>
    <xf numFmtId="3" fontId="19" fillId="0" borderId="12" xfId="58" applyNumberFormat="1" applyFont="1" applyBorder="1" applyAlignment="1">
      <alignment horizontal="right" vertical="center"/>
    </xf>
    <xf numFmtId="10" fontId="19" fillId="0" borderId="12" xfId="0" applyNumberFormat="1" applyFont="1" applyBorder="1" applyAlignment="1">
      <alignment horizontal="right" vertical="center"/>
    </xf>
    <xf numFmtId="14" fontId="18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3" fontId="19" fillId="0" borderId="14" xfId="58" applyNumberFormat="1" applyFont="1" applyFill="1" applyBorder="1" applyAlignment="1">
      <alignment horizontal="right" vertical="center"/>
    </xf>
    <xf numFmtId="3" fontId="19" fillId="0" borderId="14" xfId="58" applyNumberFormat="1" applyFont="1" applyFill="1" applyBorder="1" applyAlignment="1">
      <alignment vertical="center"/>
    </xf>
    <xf numFmtId="3" fontId="19" fillId="0" borderId="14" xfId="58" applyNumberFormat="1" applyFont="1" applyFill="1" applyBorder="1" applyAlignment="1">
      <alignment horizontal="center" vertical="center"/>
    </xf>
    <xf numFmtId="10" fontId="19" fillId="0" borderId="14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3" fontId="18" fillId="0" borderId="15" xfId="58" applyNumberFormat="1" applyFont="1" applyBorder="1" applyAlignment="1">
      <alignment horizontal="right" vertical="center"/>
    </xf>
    <xf numFmtId="10" fontId="18" fillId="0" borderId="15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9"/>
  <sheetViews>
    <sheetView zoomScale="78" zoomScaleNormal="78" zoomScalePageLayoutView="0" workbookViewId="0" topLeftCell="A1">
      <selection activeCell="A2" sqref="A2:S2"/>
    </sheetView>
  </sheetViews>
  <sheetFormatPr defaultColWidth="9.140625" defaultRowHeight="12"/>
  <cols>
    <col min="1" max="1" width="7.00390625" style="2" customWidth="1"/>
    <col min="2" max="2" width="40.8515625" style="10" customWidth="1"/>
    <col min="3" max="3" width="23.421875" style="2" customWidth="1"/>
    <col min="4" max="4" width="25.7109375" style="2" customWidth="1"/>
    <col min="5" max="5" width="16.421875" style="2" bestFit="1" customWidth="1"/>
    <col min="6" max="7" width="18.8515625" style="2" bestFit="1" customWidth="1"/>
    <col min="8" max="8" width="24.28125" style="2" customWidth="1"/>
    <col min="9" max="12" width="18.8515625" style="2" bestFit="1" customWidth="1"/>
    <col min="13" max="13" width="17.28125" style="2" bestFit="1" customWidth="1"/>
    <col min="14" max="14" width="16.7109375" style="2" customWidth="1"/>
    <col min="15" max="15" width="19.7109375" style="2" bestFit="1" customWidth="1"/>
    <col min="16" max="16" width="16.421875" style="2" bestFit="1" customWidth="1"/>
    <col min="17" max="17" width="19.7109375" style="2" bestFit="1" customWidth="1"/>
    <col min="18" max="19" width="14.140625" style="2" customWidth="1"/>
    <col min="20" max="16384" width="9.28125" style="2" customWidth="1"/>
  </cols>
  <sheetData>
    <row r="1" spans="1:17" s="4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7" s="4" customFormat="1" ht="31.5" customHeight="1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5"/>
      <c r="U2" s="5"/>
      <c r="V2" s="5"/>
      <c r="W2" s="5"/>
      <c r="X2" s="5"/>
      <c r="Y2" s="5"/>
      <c r="Z2" s="5"/>
      <c r="AA2" s="5"/>
    </row>
    <row r="3" spans="1:17" s="4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="4" customFormat="1" ht="15.75">
      <c r="Q4" s="4" t="s">
        <v>40</v>
      </c>
    </row>
    <row r="5" spans="1:19" ht="24.75" customHeight="1">
      <c r="A5" s="40" t="s">
        <v>15</v>
      </c>
      <c r="B5" s="41" t="s">
        <v>16</v>
      </c>
      <c r="C5" s="37" t="s">
        <v>17</v>
      </c>
      <c r="D5" s="37"/>
      <c r="E5" s="37"/>
      <c r="F5" s="37"/>
      <c r="G5" s="37"/>
      <c r="H5" s="37" t="s">
        <v>18</v>
      </c>
      <c r="I5" s="37"/>
      <c r="J5" s="37"/>
      <c r="K5" s="37"/>
      <c r="L5" s="39"/>
      <c r="M5" s="37" t="s">
        <v>19</v>
      </c>
      <c r="N5" s="37"/>
      <c r="O5" s="37"/>
      <c r="P5" s="37"/>
      <c r="Q5" s="37" t="s">
        <v>30</v>
      </c>
      <c r="R5" s="37" t="s">
        <v>31</v>
      </c>
      <c r="S5" s="38"/>
    </row>
    <row r="6" spans="1:19" ht="15" customHeight="1">
      <c r="A6" s="40"/>
      <c r="B6" s="41"/>
      <c r="C6" s="37"/>
      <c r="D6" s="37"/>
      <c r="E6" s="37"/>
      <c r="F6" s="37"/>
      <c r="G6" s="37"/>
      <c r="H6" s="39"/>
      <c r="I6" s="39"/>
      <c r="J6" s="39"/>
      <c r="K6" s="39"/>
      <c r="L6" s="39"/>
      <c r="M6" s="37"/>
      <c r="N6" s="37"/>
      <c r="O6" s="37"/>
      <c r="P6" s="37"/>
      <c r="Q6" s="37"/>
      <c r="R6" s="37"/>
      <c r="S6" s="38"/>
    </row>
    <row r="7" spans="1:19" ht="75.75" customHeight="1">
      <c r="A7" s="40"/>
      <c r="B7" s="41"/>
      <c r="C7" s="25" t="s">
        <v>20</v>
      </c>
      <c r="D7" s="25" t="s">
        <v>39</v>
      </c>
      <c r="E7" s="25" t="s">
        <v>22</v>
      </c>
      <c r="F7" s="25" t="s">
        <v>23</v>
      </c>
      <c r="G7" s="25" t="s">
        <v>33</v>
      </c>
      <c r="H7" s="25" t="s">
        <v>20</v>
      </c>
      <c r="I7" s="25" t="s">
        <v>34</v>
      </c>
      <c r="J7" s="25" t="s">
        <v>25</v>
      </c>
      <c r="K7" s="25" t="s">
        <v>24</v>
      </c>
      <c r="L7" s="25" t="s">
        <v>26</v>
      </c>
      <c r="M7" s="25" t="s">
        <v>20</v>
      </c>
      <c r="N7" s="25" t="s">
        <v>27</v>
      </c>
      <c r="O7" s="25" t="s">
        <v>28</v>
      </c>
      <c r="P7" s="25" t="s">
        <v>29</v>
      </c>
      <c r="Q7" s="37"/>
      <c r="R7" s="1" t="s">
        <v>0</v>
      </c>
      <c r="S7" s="26" t="s">
        <v>1</v>
      </c>
    </row>
    <row r="8" spans="1:19" ht="28.5" customHeight="1">
      <c r="A8" s="20">
        <v>1</v>
      </c>
      <c r="B8" s="21" t="s">
        <v>2</v>
      </c>
      <c r="C8" s="22">
        <v>2194201000</v>
      </c>
      <c r="D8" s="23">
        <v>87893000</v>
      </c>
      <c r="E8" s="23">
        <v>42132000</v>
      </c>
      <c r="F8" s="23">
        <v>1617063000</v>
      </c>
      <c r="G8" s="22">
        <v>447113000</v>
      </c>
      <c r="H8" s="23">
        <v>2936980000</v>
      </c>
      <c r="I8" s="23">
        <v>886052000</v>
      </c>
      <c r="J8" s="23">
        <v>1087726000</v>
      </c>
      <c r="K8" s="23">
        <v>805084000</v>
      </c>
      <c r="L8" s="22">
        <v>158118000</v>
      </c>
      <c r="M8" s="22">
        <v>-742779000</v>
      </c>
      <c r="N8" s="22">
        <v>303456000</v>
      </c>
      <c r="O8" s="23">
        <v>-1057646000</v>
      </c>
      <c r="P8" s="22">
        <v>11411000</v>
      </c>
      <c r="Q8" s="22">
        <v>-1188050000</v>
      </c>
      <c r="R8" s="24">
        <v>-0.5414499400920882</v>
      </c>
      <c r="S8" s="24">
        <v>-1.5994663284772457</v>
      </c>
    </row>
    <row r="9" spans="1:19" ht="28.5" customHeight="1">
      <c r="A9" s="11">
        <v>2</v>
      </c>
      <c r="B9" s="12" t="s">
        <v>3</v>
      </c>
      <c r="C9" s="13">
        <v>2614819242</v>
      </c>
      <c r="D9" s="14">
        <v>90488663</v>
      </c>
      <c r="E9" s="14">
        <v>15831959</v>
      </c>
      <c r="F9" s="14">
        <v>2144782039</v>
      </c>
      <c r="G9" s="13">
        <v>363716581</v>
      </c>
      <c r="H9" s="14">
        <v>2299843442</v>
      </c>
      <c r="I9" s="14">
        <v>978350622</v>
      </c>
      <c r="J9" s="14">
        <v>678284587</v>
      </c>
      <c r="K9" s="14">
        <v>433715214</v>
      </c>
      <c r="L9" s="13">
        <v>209493019</v>
      </c>
      <c r="M9" s="13">
        <v>314975800</v>
      </c>
      <c r="N9" s="13">
        <v>2758091</v>
      </c>
      <c r="O9" s="14">
        <v>89181051</v>
      </c>
      <c r="P9" s="13">
        <v>223036658</v>
      </c>
      <c r="Q9" s="13">
        <v>16711636</v>
      </c>
      <c r="R9" s="15">
        <v>0.006391124759820014</v>
      </c>
      <c r="S9" s="15">
        <v>0.05305688881495023</v>
      </c>
    </row>
    <row r="10" spans="1:19" ht="28.5" customHeight="1">
      <c r="A10" s="11">
        <v>3</v>
      </c>
      <c r="B10" s="12" t="s">
        <v>6</v>
      </c>
      <c r="C10" s="13">
        <v>1657658507</v>
      </c>
      <c r="D10" s="13">
        <v>161090858</v>
      </c>
      <c r="E10" s="13">
        <v>144538953</v>
      </c>
      <c r="F10" s="13">
        <v>1188279877</v>
      </c>
      <c r="G10" s="13">
        <v>163748819</v>
      </c>
      <c r="H10" s="13">
        <v>1458003830</v>
      </c>
      <c r="I10" s="13">
        <v>864961390</v>
      </c>
      <c r="J10" s="13">
        <v>262990482</v>
      </c>
      <c r="K10" s="13">
        <v>289607738</v>
      </c>
      <c r="L10" s="13">
        <v>40444220</v>
      </c>
      <c r="M10" s="13">
        <v>199654677</v>
      </c>
      <c r="N10" s="13">
        <v>130000</v>
      </c>
      <c r="O10" s="13">
        <v>113509681</v>
      </c>
      <c r="P10" s="13">
        <v>86014996</v>
      </c>
      <c r="Q10" s="13">
        <v>14535646</v>
      </c>
      <c r="R10" s="16">
        <v>0.008768781952747521</v>
      </c>
      <c r="S10" s="16">
        <v>0.07280393436513385</v>
      </c>
    </row>
    <row r="11" spans="1:19" ht="28.5" customHeight="1">
      <c r="A11" s="11">
        <v>4</v>
      </c>
      <c r="B11" s="12" t="s">
        <v>7</v>
      </c>
      <c r="C11" s="13">
        <v>1067046670</v>
      </c>
      <c r="D11" s="13">
        <v>23320442</v>
      </c>
      <c r="E11" s="13">
        <v>8510887</v>
      </c>
      <c r="F11" s="13">
        <v>670045133</v>
      </c>
      <c r="G11" s="13">
        <v>365170208</v>
      </c>
      <c r="H11" s="13">
        <v>872163667</v>
      </c>
      <c r="I11" s="13">
        <v>217926547</v>
      </c>
      <c r="J11" s="13">
        <v>285079778</v>
      </c>
      <c r="K11" s="13">
        <v>208851658</v>
      </c>
      <c r="L11" s="13">
        <v>160305684</v>
      </c>
      <c r="M11" s="13">
        <v>194883003</v>
      </c>
      <c r="N11" s="13">
        <v>71729012</v>
      </c>
      <c r="O11" s="13">
        <v>98550947</v>
      </c>
      <c r="P11" s="13">
        <v>24603044</v>
      </c>
      <c r="Q11" s="13">
        <v>-300309</v>
      </c>
      <c r="R11" s="16">
        <v>-0.00028143942382576385</v>
      </c>
      <c r="S11" s="16">
        <v>-0.001540970712566452</v>
      </c>
    </row>
    <row r="12" spans="1:19" ht="28.5" customHeight="1">
      <c r="A12" s="11">
        <v>5</v>
      </c>
      <c r="B12" s="12" t="s">
        <v>4</v>
      </c>
      <c r="C12" s="13">
        <v>1019577514</v>
      </c>
      <c r="D12" s="13">
        <v>95590527</v>
      </c>
      <c r="E12" s="17">
        <v>24903501</v>
      </c>
      <c r="F12" s="13">
        <v>799054021</v>
      </c>
      <c r="G12" s="13">
        <v>100029465</v>
      </c>
      <c r="H12" s="13">
        <v>923684765</v>
      </c>
      <c r="I12" s="17">
        <v>343421095</v>
      </c>
      <c r="J12" s="13">
        <v>204988009</v>
      </c>
      <c r="K12" s="13"/>
      <c r="L12" s="13">
        <v>375275661</v>
      </c>
      <c r="M12" s="13">
        <v>95457925</v>
      </c>
      <c r="N12" s="13">
        <v>89170492</v>
      </c>
      <c r="O12" s="13">
        <v>-6899432</v>
      </c>
      <c r="P12" s="13">
        <v>13186865</v>
      </c>
      <c r="Q12" s="13">
        <v>-7201026</v>
      </c>
      <c r="R12" s="16">
        <v>-0.007062754818659134</v>
      </c>
      <c r="S12" s="16">
        <v>-0.07543664918339676</v>
      </c>
    </row>
    <row r="13" spans="1:19" ht="28.5" customHeight="1">
      <c r="A13" s="11">
        <v>6</v>
      </c>
      <c r="B13" s="12" t="s">
        <v>5</v>
      </c>
      <c r="C13" s="13">
        <v>940528000</v>
      </c>
      <c r="D13" s="13">
        <v>24361000</v>
      </c>
      <c r="E13" s="13">
        <v>121232000</v>
      </c>
      <c r="F13" s="13">
        <v>601221000</v>
      </c>
      <c r="G13" s="13">
        <v>193714000</v>
      </c>
      <c r="H13" s="13">
        <v>845915000</v>
      </c>
      <c r="I13" s="13">
        <v>427381000</v>
      </c>
      <c r="J13" s="13">
        <v>170451000</v>
      </c>
      <c r="K13" s="13">
        <v>185274000</v>
      </c>
      <c r="L13" s="13">
        <v>62809000</v>
      </c>
      <c r="M13" s="13">
        <v>94613000</v>
      </c>
      <c r="N13" s="13">
        <v>52684000</v>
      </c>
      <c r="O13" s="13">
        <v>40387000</v>
      </c>
      <c r="P13" s="13">
        <v>1542000</v>
      </c>
      <c r="Q13" s="13">
        <v>5855000</v>
      </c>
      <c r="R13" s="16">
        <v>0.006225226681183335</v>
      </c>
      <c r="S13" s="16">
        <v>0.0618836734909579</v>
      </c>
    </row>
    <row r="14" spans="1:19" ht="28.5" customHeight="1">
      <c r="A14" s="11">
        <v>7</v>
      </c>
      <c r="B14" s="12" t="s">
        <v>14</v>
      </c>
      <c r="C14" s="13">
        <v>298758566</v>
      </c>
      <c r="D14" s="13">
        <v>19679590</v>
      </c>
      <c r="E14" s="18">
        <v>14136871</v>
      </c>
      <c r="F14" s="13">
        <v>241966201</v>
      </c>
      <c r="G14" s="13">
        <v>22975904</v>
      </c>
      <c r="H14" s="13">
        <v>256853053</v>
      </c>
      <c r="I14" s="13">
        <v>185449034</v>
      </c>
      <c r="J14" s="13">
        <v>33495993</v>
      </c>
      <c r="K14" s="13">
        <v>36304695</v>
      </c>
      <c r="L14" s="13">
        <v>1603331</v>
      </c>
      <c r="M14" s="13">
        <v>41905513</v>
      </c>
      <c r="N14" s="13">
        <v>31725956</v>
      </c>
      <c r="O14" s="13">
        <v>10027465</v>
      </c>
      <c r="P14" s="13">
        <v>152092</v>
      </c>
      <c r="Q14" s="13">
        <v>-1392362</v>
      </c>
      <c r="R14" s="16">
        <v>-0.004660492312043029</v>
      </c>
      <c r="S14" s="16">
        <v>-0.03322622491222098</v>
      </c>
    </row>
    <row r="15" spans="1:19" ht="28.5" customHeight="1">
      <c r="A15" s="11">
        <v>8</v>
      </c>
      <c r="B15" s="12" t="s">
        <v>35</v>
      </c>
      <c r="C15" s="18">
        <v>299517248</v>
      </c>
      <c r="D15" s="18">
        <v>10746101</v>
      </c>
      <c r="E15" s="18">
        <v>4966419</v>
      </c>
      <c r="F15" s="18">
        <v>210881600</v>
      </c>
      <c r="G15" s="18">
        <v>72923128</v>
      </c>
      <c r="H15" s="18">
        <v>269736417</v>
      </c>
      <c r="I15" s="18">
        <v>6168763</v>
      </c>
      <c r="J15" s="18">
        <v>166578875</v>
      </c>
      <c r="K15" s="18">
        <v>65752996</v>
      </c>
      <c r="L15" s="18">
        <v>31235783</v>
      </c>
      <c r="M15" s="18">
        <v>29780831</v>
      </c>
      <c r="N15" s="13">
        <v>29940200</v>
      </c>
      <c r="O15" s="13">
        <v>3065124</v>
      </c>
      <c r="P15" s="13">
        <v>-3224493</v>
      </c>
      <c r="Q15" s="13">
        <v>-4280565</v>
      </c>
      <c r="R15" s="16">
        <v>-0.01429154757725338</v>
      </c>
      <c r="S15" s="16">
        <v>-0.14373557944034537</v>
      </c>
    </row>
    <row r="16" spans="1:19" ht="28.5" customHeight="1">
      <c r="A16" s="11">
        <v>9</v>
      </c>
      <c r="B16" s="12" t="s">
        <v>9</v>
      </c>
      <c r="C16" s="13">
        <v>327857270</v>
      </c>
      <c r="D16" s="13">
        <v>45527333</v>
      </c>
      <c r="E16" s="18">
        <v>42082796</v>
      </c>
      <c r="F16" s="13">
        <v>125082715</v>
      </c>
      <c r="G16" s="13">
        <v>115164426</v>
      </c>
      <c r="H16" s="13">
        <v>263567636</v>
      </c>
      <c r="I16" s="13">
        <v>127838280</v>
      </c>
      <c r="J16" s="13">
        <v>0</v>
      </c>
      <c r="K16" s="13">
        <v>21577872</v>
      </c>
      <c r="L16" s="13">
        <v>114151484</v>
      </c>
      <c r="M16" s="13">
        <v>64289634</v>
      </c>
      <c r="N16" s="13">
        <v>1791238</v>
      </c>
      <c r="O16" s="13">
        <v>58373274</v>
      </c>
      <c r="P16" s="13">
        <v>4125122</v>
      </c>
      <c r="Q16" s="18">
        <v>11420721</v>
      </c>
      <c r="R16" s="16">
        <v>0.03483442962847827</v>
      </c>
      <c r="S16" s="16">
        <v>0.17764482840266285</v>
      </c>
    </row>
    <row r="17" spans="1:19" ht="28.5" customHeight="1">
      <c r="A17" s="11">
        <v>10</v>
      </c>
      <c r="B17" s="12" t="s">
        <v>8</v>
      </c>
      <c r="C17" s="13">
        <v>267071409</v>
      </c>
      <c r="D17" s="13">
        <v>32134230</v>
      </c>
      <c r="E17" s="18">
        <v>28948767</v>
      </c>
      <c r="F17" s="13">
        <v>182995700</v>
      </c>
      <c r="G17" s="13">
        <v>22992712</v>
      </c>
      <c r="H17" s="13">
        <v>222893407</v>
      </c>
      <c r="I17" s="13">
        <v>129461461</v>
      </c>
      <c r="J17" s="13">
        <v>18265809</v>
      </c>
      <c r="K17" s="13">
        <v>71116730</v>
      </c>
      <c r="L17" s="13">
        <v>4049407</v>
      </c>
      <c r="M17" s="13">
        <v>44178002</v>
      </c>
      <c r="N17" s="13">
        <v>17321299</v>
      </c>
      <c r="O17" s="13">
        <v>25610966</v>
      </c>
      <c r="P17" s="13">
        <v>1245737</v>
      </c>
      <c r="Q17" s="18">
        <v>3916494</v>
      </c>
      <c r="R17" s="16">
        <v>0.014664594816287504</v>
      </c>
      <c r="S17" s="16">
        <v>0.08865258324720073</v>
      </c>
    </row>
    <row r="18" spans="1:19" ht="28.5" customHeight="1">
      <c r="A18" s="11">
        <v>11</v>
      </c>
      <c r="B18" s="12" t="s">
        <v>13</v>
      </c>
      <c r="C18" s="13">
        <v>140107093</v>
      </c>
      <c r="D18" s="13">
        <v>2894727</v>
      </c>
      <c r="E18" s="13">
        <v>16194053</v>
      </c>
      <c r="F18" s="13">
        <v>92977809</v>
      </c>
      <c r="G18" s="13">
        <v>28040504</v>
      </c>
      <c r="H18" s="13">
        <v>124303337</v>
      </c>
      <c r="I18" s="13">
        <v>96288021</v>
      </c>
      <c r="J18" s="13">
        <v>13163347</v>
      </c>
      <c r="K18" s="13">
        <v>6127104</v>
      </c>
      <c r="L18" s="13">
        <v>8724865</v>
      </c>
      <c r="M18" s="13">
        <v>15803756</v>
      </c>
      <c r="N18" s="13">
        <v>17872307</v>
      </c>
      <c r="O18" s="13">
        <v>-5972641</v>
      </c>
      <c r="P18" s="13">
        <v>3904090</v>
      </c>
      <c r="Q18" s="13">
        <v>-5972468</v>
      </c>
      <c r="R18" s="16">
        <v>-0.042627877519377265</v>
      </c>
      <c r="S18" s="16">
        <v>-0.377914465396707</v>
      </c>
    </row>
    <row r="19" spans="1:19" ht="28.5" customHeight="1">
      <c r="A19" s="11">
        <v>12</v>
      </c>
      <c r="B19" s="12" t="s">
        <v>10</v>
      </c>
      <c r="C19" s="13">
        <v>114473133</v>
      </c>
      <c r="D19" s="13">
        <v>7067825</v>
      </c>
      <c r="E19" s="18">
        <v>2437967</v>
      </c>
      <c r="F19" s="13">
        <v>38195079</v>
      </c>
      <c r="G19" s="13">
        <v>66772262</v>
      </c>
      <c r="H19" s="13">
        <v>73364669</v>
      </c>
      <c r="I19" s="13">
        <v>21910739</v>
      </c>
      <c r="J19" s="13">
        <v>19339496</v>
      </c>
      <c r="K19" s="13">
        <v>11777617</v>
      </c>
      <c r="L19" s="13">
        <v>20336817</v>
      </c>
      <c r="M19" s="13">
        <v>41108464</v>
      </c>
      <c r="N19" s="13">
        <v>2100000</v>
      </c>
      <c r="O19" s="13">
        <v>21233439</v>
      </c>
      <c r="P19" s="13">
        <v>17775025</v>
      </c>
      <c r="Q19" s="18">
        <v>-57190</v>
      </c>
      <c r="R19" s="16">
        <v>-0.0004995932102251451</v>
      </c>
      <c r="S19" s="16">
        <v>-0.0013911976861991243</v>
      </c>
    </row>
    <row r="20" spans="1:19" ht="28.5" customHeight="1">
      <c r="A20" s="11">
        <v>13</v>
      </c>
      <c r="B20" s="12" t="s">
        <v>12</v>
      </c>
      <c r="C20" s="13">
        <v>10050841</v>
      </c>
      <c r="D20" s="13">
        <v>127461</v>
      </c>
      <c r="E20" s="13"/>
      <c r="F20" s="13">
        <v>850000</v>
      </c>
      <c r="G20" s="13">
        <v>9073380</v>
      </c>
      <c r="H20" s="13">
        <v>1728012</v>
      </c>
      <c r="I20" s="13">
        <v>934354</v>
      </c>
      <c r="J20" s="19"/>
      <c r="K20" s="19"/>
      <c r="L20" s="13">
        <v>793658</v>
      </c>
      <c r="M20" s="13">
        <v>8322829</v>
      </c>
      <c r="N20" s="13">
        <v>484000</v>
      </c>
      <c r="O20" s="13">
        <v>660732</v>
      </c>
      <c r="P20" s="13">
        <v>7354829</v>
      </c>
      <c r="Q20" s="18">
        <v>473594</v>
      </c>
      <c r="R20" s="15">
        <v>0.04711983803146423</v>
      </c>
      <c r="S20" s="15">
        <v>0.056903007378861205</v>
      </c>
    </row>
    <row r="21" spans="1:19" ht="28.5" customHeight="1">
      <c r="A21" s="11">
        <v>14</v>
      </c>
      <c r="B21" s="12" t="s">
        <v>11</v>
      </c>
      <c r="C21" s="13">
        <v>8883167</v>
      </c>
      <c r="D21" s="13">
        <v>1900351</v>
      </c>
      <c r="E21" s="13">
        <v>169309</v>
      </c>
      <c r="F21" s="13">
        <v>2404918</v>
      </c>
      <c r="G21" s="13">
        <v>4408589</v>
      </c>
      <c r="H21" s="13">
        <v>802792</v>
      </c>
      <c r="I21" s="13">
        <v>797182</v>
      </c>
      <c r="J21" s="19"/>
      <c r="K21" s="19"/>
      <c r="L21" s="13">
        <v>5610</v>
      </c>
      <c r="M21" s="13">
        <v>7498676</v>
      </c>
      <c r="N21" s="13">
        <v>167670</v>
      </c>
      <c r="O21" s="13">
        <v>3237105</v>
      </c>
      <c r="P21" s="13">
        <v>4093901</v>
      </c>
      <c r="Q21" s="18">
        <v>11544</v>
      </c>
      <c r="R21" s="15">
        <v>0.0012995365279072205</v>
      </c>
      <c r="S21" s="15">
        <v>0.0015394717680827922</v>
      </c>
    </row>
    <row r="22" spans="1:19" ht="28.5" customHeight="1">
      <c r="A22" s="27">
        <v>15</v>
      </c>
      <c r="B22" s="28" t="s">
        <v>36</v>
      </c>
      <c r="C22" s="29">
        <v>5800037</v>
      </c>
      <c r="D22" s="29">
        <v>543707</v>
      </c>
      <c r="E22" s="30">
        <v>597127</v>
      </c>
      <c r="F22" s="29">
        <v>2947203</v>
      </c>
      <c r="G22" s="29">
        <v>1712000</v>
      </c>
      <c r="H22" s="29">
        <v>2013244</v>
      </c>
      <c r="I22" s="29">
        <v>1785750</v>
      </c>
      <c r="J22" s="31"/>
      <c r="K22" s="31"/>
      <c r="L22" s="29">
        <v>227494</v>
      </c>
      <c r="M22" s="29">
        <v>3786793</v>
      </c>
      <c r="N22" s="29">
        <v>2000000</v>
      </c>
      <c r="O22" s="29">
        <v>960021</v>
      </c>
      <c r="P22" s="29">
        <v>826772</v>
      </c>
      <c r="Q22" s="29">
        <v>241790</v>
      </c>
      <c r="R22" s="32">
        <v>0.04168766509592956</v>
      </c>
      <c r="S22" s="32">
        <v>0.06385086272209757</v>
      </c>
    </row>
    <row r="23" spans="1:19" s="7" customFormat="1" ht="28.5" customHeight="1">
      <c r="A23" s="33"/>
      <c r="B23" s="34" t="s">
        <v>32</v>
      </c>
      <c r="C23" s="35">
        <v>10966349697</v>
      </c>
      <c r="D23" s="35">
        <v>603365815</v>
      </c>
      <c r="E23" s="35">
        <v>466682609</v>
      </c>
      <c r="F23" s="35">
        <v>7918746295</v>
      </c>
      <c r="G23" s="35">
        <v>1977554978</v>
      </c>
      <c r="H23" s="35">
        <v>10551853271</v>
      </c>
      <c r="I23" s="35">
        <v>4288726238</v>
      </c>
      <c r="J23" s="35">
        <v>2940363376</v>
      </c>
      <c r="K23" s="35">
        <v>2135189624</v>
      </c>
      <c r="L23" s="35">
        <v>1187574033</v>
      </c>
      <c r="M23" s="35">
        <v>413479903</v>
      </c>
      <c r="N23" s="35">
        <v>623330265</v>
      </c>
      <c r="O23" s="35">
        <v>-605721268</v>
      </c>
      <c r="P23" s="35">
        <v>396047638</v>
      </c>
      <c r="Q23" s="35">
        <v>-1154087495</v>
      </c>
      <c r="R23" s="36">
        <v>-0.10523898351661327</v>
      </c>
      <c r="S23" s="36">
        <v>-2.7911574096504514</v>
      </c>
    </row>
    <row r="24" spans="2:17" ht="15.75">
      <c r="B24" s="8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5.75">
      <c r="B25" s="8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ht="15.75">
      <c r="B26" s="8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ht="15.75">
      <c r="B27" s="8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ht="15.75">
      <c r="B28" s="8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ht="15.75">
      <c r="B29" s="8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ht="15.75">
      <c r="B30" s="8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7" ht="15.75">
      <c r="B31" s="8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7" ht="15.75">
      <c r="B32" s="8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4" ht="15.75">
      <c r="B33" s="8"/>
      <c r="H33" s="9"/>
      <c r="I33" s="9"/>
      <c r="J33" s="9"/>
      <c r="K33" s="9"/>
      <c r="L33" s="9"/>
      <c r="M33" s="9"/>
      <c r="N33" s="9"/>
    </row>
    <row r="34" spans="2:14" ht="15.75">
      <c r="B34" s="8"/>
      <c r="H34" s="9"/>
      <c r="I34" s="9"/>
      <c r="J34" s="9"/>
      <c r="K34" s="9"/>
      <c r="L34" s="9"/>
      <c r="M34" s="9"/>
      <c r="N34" s="9"/>
    </row>
    <row r="35" spans="2:14" ht="15.75">
      <c r="B35" s="8"/>
      <c r="H35" s="9"/>
      <c r="I35" s="9"/>
      <c r="J35" s="9"/>
      <c r="K35" s="9"/>
      <c r="L35" s="9"/>
      <c r="M35" s="9"/>
      <c r="N35" s="9"/>
    </row>
    <row r="36" spans="2:14" ht="15.75">
      <c r="B36" s="8"/>
      <c r="H36" s="9"/>
      <c r="I36" s="9"/>
      <c r="J36" s="9"/>
      <c r="K36" s="9"/>
      <c r="L36" s="9"/>
      <c r="M36" s="9"/>
      <c r="N36" s="9"/>
    </row>
    <row r="37" spans="2:14" ht="15.75">
      <c r="B37" s="8"/>
      <c r="H37" s="9"/>
      <c r="I37" s="9"/>
      <c r="J37" s="9"/>
      <c r="K37" s="9"/>
      <c r="L37" s="9"/>
      <c r="M37" s="9"/>
      <c r="N37" s="9"/>
    </row>
    <row r="38" spans="2:14" ht="15.75">
      <c r="B38" s="8"/>
      <c r="H38" s="9"/>
      <c r="I38" s="9"/>
      <c r="J38" s="9"/>
      <c r="K38" s="9"/>
      <c r="L38" s="9"/>
      <c r="M38" s="9"/>
      <c r="N38" s="9"/>
    </row>
    <row r="39" spans="2:14" ht="15.75">
      <c r="B39" s="8"/>
      <c r="H39" s="9"/>
      <c r="I39" s="9"/>
      <c r="J39" s="9"/>
      <c r="K39" s="9"/>
      <c r="L39" s="9"/>
      <c r="M39" s="9"/>
      <c r="N39" s="9"/>
    </row>
    <row r="40" spans="2:14" ht="15.75">
      <c r="B40" s="8"/>
      <c r="H40" s="9"/>
      <c r="I40" s="9"/>
      <c r="J40" s="9"/>
      <c r="K40" s="9"/>
      <c r="L40" s="9"/>
      <c r="M40" s="9"/>
      <c r="N40" s="9"/>
    </row>
    <row r="41" spans="2:14" ht="15.75">
      <c r="B41" s="8"/>
      <c r="H41" s="9"/>
      <c r="I41" s="9"/>
      <c r="J41" s="9"/>
      <c r="K41" s="9"/>
      <c r="L41" s="9"/>
      <c r="M41" s="9"/>
      <c r="N41" s="9"/>
    </row>
    <row r="42" spans="2:14" ht="15.75">
      <c r="B42" s="8"/>
      <c r="H42" s="9"/>
      <c r="I42" s="9"/>
      <c r="J42" s="9"/>
      <c r="K42" s="9"/>
      <c r="L42" s="9"/>
      <c r="M42" s="9"/>
      <c r="N42" s="9"/>
    </row>
    <row r="43" spans="2:14" ht="15.75">
      <c r="B43" s="8"/>
      <c r="H43" s="9"/>
      <c r="I43" s="9"/>
      <c r="J43" s="9"/>
      <c r="K43" s="9"/>
      <c r="L43" s="9"/>
      <c r="M43" s="9"/>
      <c r="N43" s="9"/>
    </row>
    <row r="44" spans="8:14" ht="15.75">
      <c r="H44" s="9"/>
      <c r="I44" s="9"/>
      <c r="J44" s="9"/>
      <c r="K44" s="9"/>
      <c r="L44" s="9"/>
      <c r="M44" s="9"/>
      <c r="N44" s="9"/>
    </row>
    <row r="45" spans="8:14" ht="15.75">
      <c r="H45" s="9"/>
      <c r="I45" s="9"/>
      <c r="J45" s="9"/>
      <c r="K45" s="9"/>
      <c r="L45" s="9"/>
      <c r="M45" s="9"/>
      <c r="N45" s="9"/>
    </row>
    <row r="46" spans="8:14" ht="15.75">
      <c r="H46" s="9"/>
      <c r="I46" s="9"/>
      <c r="J46" s="9"/>
      <c r="K46" s="9"/>
      <c r="L46" s="9"/>
      <c r="M46" s="9"/>
      <c r="N46" s="9"/>
    </row>
    <row r="47" spans="8:14" ht="15.75">
      <c r="H47" s="9"/>
      <c r="I47" s="9"/>
      <c r="J47" s="9"/>
      <c r="K47" s="9"/>
      <c r="L47" s="9"/>
      <c r="M47" s="9"/>
      <c r="N47" s="9"/>
    </row>
    <row r="48" spans="8:14" ht="15.75">
      <c r="H48" s="9"/>
      <c r="I48" s="9"/>
      <c r="J48" s="9"/>
      <c r="K48" s="9"/>
      <c r="L48" s="9"/>
      <c r="M48" s="9"/>
      <c r="N48" s="9"/>
    </row>
    <row r="49" spans="8:14" ht="15.75">
      <c r="H49" s="9"/>
      <c r="I49" s="9"/>
      <c r="J49" s="9"/>
      <c r="K49" s="9"/>
      <c r="L49" s="9"/>
      <c r="M49" s="9"/>
      <c r="N49" s="9"/>
    </row>
    <row r="50" spans="8:14" ht="15.75">
      <c r="H50" s="9"/>
      <c r="I50" s="9"/>
      <c r="J50" s="9"/>
      <c r="K50" s="9"/>
      <c r="L50" s="9"/>
      <c r="M50" s="9"/>
      <c r="N50" s="9"/>
    </row>
    <row r="51" spans="8:14" ht="15.75">
      <c r="H51" s="9"/>
      <c r="I51" s="9"/>
      <c r="J51" s="9"/>
      <c r="K51" s="9"/>
      <c r="L51" s="9"/>
      <c r="M51" s="9"/>
      <c r="N51" s="9"/>
    </row>
    <row r="52" spans="8:14" ht="15.75">
      <c r="H52" s="9"/>
      <c r="I52" s="9"/>
      <c r="J52" s="9"/>
      <c r="K52" s="9"/>
      <c r="L52" s="9"/>
      <c r="M52" s="9"/>
      <c r="N52" s="9"/>
    </row>
    <row r="53" spans="8:14" ht="15.75">
      <c r="H53" s="9"/>
      <c r="I53" s="9"/>
      <c r="J53" s="9"/>
      <c r="K53" s="9"/>
      <c r="L53" s="9"/>
      <c r="M53" s="9"/>
      <c r="N53" s="9"/>
    </row>
    <row r="54" spans="8:14" ht="15.75">
      <c r="H54" s="9"/>
      <c r="I54" s="9"/>
      <c r="J54" s="9"/>
      <c r="K54" s="9"/>
      <c r="L54" s="9"/>
      <c r="M54" s="9"/>
      <c r="N54" s="9"/>
    </row>
    <row r="55" spans="8:14" ht="15.75">
      <c r="H55" s="9"/>
      <c r="I55" s="9"/>
      <c r="J55" s="9"/>
      <c r="K55" s="9"/>
      <c r="L55" s="9"/>
      <c r="M55" s="9"/>
      <c r="N55" s="9"/>
    </row>
    <row r="56" spans="8:14" ht="15.75">
      <c r="H56" s="9"/>
      <c r="I56" s="9"/>
      <c r="J56" s="9"/>
      <c r="K56" s="9"/>
      <c r="L56" s="9"/>
      <c r="M56" s="9"/>
      <c r="N56" s="9"/>
    </row>
    <row r="57" spans="8:14" ht="15.75">
      <c r="H57" s="9"/>
      <c r="I57" s="9"/>
      <c r="J57" s="9"/>
      <c r="K57" s="9"/>
      <c r="L57" s="9"/>
      <c r="M57" s="9"/>
      <c r="N57" s="9"/>
    </row>
    <row r="58" spans="8:14" ht="15.75">
      <c r="H58" s="9"/>
      <c r="I58" s="9"/>
      <c r="J58" s="9"/>
      <c r="K58" s="9"/>
      <c r="L58" s="9"/>
      <c r="M58" s="9"/>
      <c r="N58" s="9"/>
    </row>
    <row r="59" spans="8:14" ht="15.75">
      <c r="H59" s="9"/>
      <c r="I59" s="9"/>
      <c r="J59" s="9"/>
      <c r="K59" s="9"/>
      <c r="L59" s="9"/>
      <c r="M59" s="9"/>
      <c r="N59" s="9"/>
    </row>
    <row r="60" spans="8:14" ht="15.75">
      <c r="H60" s="9"/>
      <c r="I60" s="9"/>
      <c r="J60" s="9"/>
      <c r="K60" s="9"/>
      <c r="L60" s="9"/>
      <c r="M60" s="9"/>
      <c r="N60" s="9"/>
    </row>
    <row r="61" spans="8:14" ht="15.75">
      <c r="H61" s="9"/>
      <c r="I61" s="9"/>
      <c r="J61" s="9"/>
      <c r="K61" s="9"/>
      <c r="L61" s="9"/>
      <c r="M61" s="9"/>
      <c r="N61" s="9"/>
    </row>
    <row r="62" spans="8:14" ht="15.75">
      <c r="H62" s="9"/>
      <c r="I62" s="9"/>
      <c r="J62" s="9"/>
      <c r="K62" s="9"/>
      <c r="L62" s="9"/>
      <c r="M62" s="9"/>
      <c r="N62" s="9"/>
    </row>
    <row r="63" spans="8:14" ht="15.75">
      <c r="H63" s="9"/>
      <c r="I63" s="9"/>
      <c r="J63" s="9"/>
      <c r="K63" s="9"/>
      <c r="L63" s="9"/>
      <c r="M63" s="9"/>
      <c r="N63" s="9"/>
    </row>
    <row r="64" spans="8:14" ht="15.75">
      <c r="H64" s="9"/>
      <c r="I64" s="9"/>
      <c r="J64" s="9"/>
      <c r="K64" s="9"/>
      <c r="L64" s="9"/>
      <c r="M64" s="9"/>
      <c r="N64" s="9"/>
    </row>
    <row r="65" spans="8:14" ht="15.75">
      <c r="H65" s="9"/>
      <c r="I65" s="9"/>
      <c r="J65" s="9"/>
      <c r="K65" s="9"/>
      <c r="L65" s="9"/>
      <c r="M65" s="9"/>
      <c r="N65" s="9"/>
    </row>
    <row r="66" spans="8:14" ht="15.75">
      <c r="H66" s="9"/>
      <c r="I66" s="9"/>
      <c r="J66" s="9"/>
      <c r="K66" s="9"/>
      <c r="L66" s="9"/>
      <c r="M66" s="9"/>
      <c r="N66" s="9"/>
    </row>
    <row r="67" spans="8:14" ht="15.75">
      <c r="H67" s="9"/>
      <c r="I67" s="9"/>
      <c r="J67" s="9"/>
      <c r="K67" s="9"/>
      <c r="L67" s="9"/>
      <c r="M67" s="9"/>
      <c r="N67" s="9"/>
    </row>
    <row r="68" spans="8:14" ht="15.75">
      <c r="H68" s="9"/>
      <c r="I68" s="9"/>
      <c r="J68" s="9"/>
      <c r="K68" s="9"/>
      <c r="L68" s="9"/>
      <c r="M68" s="9"/>
      <c r="N68" s="9"/>
    </row>
    <row r="69" spans="8:14" ht="15.75">
      <c r="H69" s="9"/>
      <c r="I69" s="9"/>
      <c r="J69" s="9"/>
      <c r="K69" s="9"/>
      <c r="L69" s="9"/>
      <c r="M69" s="9"/>
      <c r="N69" s="9"/>
    </row>
    <row r="70" spans="8:14" ht="15.75">
      <c r="H70" s="9"/>
      <c r="I70" s="9"/>
      <c r="J70" s="9"/>
      <c r="K70" s="9"/>
      <c r="L70" s="9"/>
      <c r="M70" s="9"/>
      <c r="N70" s="9"/>
    </row>
    <row r="71" spans="8:14" ht="15.75">
      <c r="H71" s="9"/>
      <c r="I71" s="9"/>
      <c r="J71" s="9"/>
      <c r="K71" s="9"/>
      <c r="L71" s="9"/>
      <c r="M71" s="9"/>
      <c r="N71" s="9"/>
    </row>
    <row r="72" spans="8:14" ht="15.75">
      <c r="H72" s="9"/>
      <c r="I72" s="9"/>
      <c r="J72" s="9"/>
      <c r="K72" s="9"/>
      <c r="L72" s="9"/>
      <c r="M72" s="9"/>
      <c r="N72" s="9"/>
    </row>
    <row r="73" spans="8:14" ht="15.75">
      <c r="H73" s="9"/>
      <c r="I73" s="9"/>
      <c r="J73" s="9"/>
      <c r="K73" s="9"/>
      <c r="L73" s="9"/>
      <c r="M73" s="9"/>
      <c r="N73" s="9"/>
    </row>
    <row r="74" spans="8:14" ht="15.75">
      <c r="H74" s="9"/>
      <c r="I74" s="9"/>
      <c r="J74" s="9"/>
      <c r="K74" s="9"/>
      <c r="L74" s="9"/>
      <c r="M74" s="9"/>
      <c r="N74" s="9"/>
    </row>
    <row r="75" spans="8:14" ht="15.75">
      <c r="H75" s="9"/>
      <c r="I75" s="9"/>
      <c r="J75" s="9"/>
      <c r="K75" s="9"/>
      <c r="L75" s="9"/>
      <c r="M75" s="9"/>
      <c r="N75" s="9"/>
    </row>
    <row r="76" spans="8:14" ht="15.75">
      <c r="H76" s="9"/>
      <c r="I76" s="9"/>
      <c r="J76" s="9"/>
      <c r="K76" s="9"/>
      <c r="L76" s="9"/>
      <c r="M76" s="9"/>
      <c r="N76" s="9"/>
    </row>
    <row r="77" spans="8:14" ht="15.75">
      <c r="H77" s="9"/>
      <c r="I77" s="9"/>
      <c r="J77" s="9"/>
      <c r="K77" s="9"/>
      <c r="L77" s="9"/>
      <c r="M77" s="9"/>
      <c r="N77" s="9"/>
    </row>
    <row r="78" spans="8:14" ht="15.75">
      <c r="H78" s="9"/>
      <c r="I78" s="9"/>
      <c r="J78" s="9"/>
      <c r="K78" s="9"/>
      <c r="L78" s="9"/>
      <c r="M78" s="9"/>
      <c r="N78" s="9"/>
    </row>
    <row r="79" spans="8:14" ht="15.75">
      <c r="H79" s="9"/>
      <c r="I79" s="9"/>
      <c r="J79" s="9"/>
      <c r="K79" s="9"/>
      <c r="L79" s="9"/>
      <c r="M79" s="9"/>
      <c r="N79" s="9"/>
    </row>
    <row r="80" spans="8:14" ht="15.75">
      <c r="H80" s="9"/>
      <c r="I80" s="9"/>
      <c r="J80" s="9"/>
      <c r="K80" s="9"/>
      <c r="L80" s="9"/>
      <c r="M80" s="9"/>
      <c r="N80" s="9"/>
    </row>
    <row r="81" spans="8:14" ht="15.75">
      <c r="H81" s="9"/>
      <c r="I81" s="9"/>
      <c r="J81" s="9"/>
      <c r="K81" s="9"/>
      <c r="L81" s="9"/>
      <c r="M81" s="9"/>
      <c r="N81" s="9"/>
    </row>
    <row r="82" spans="8:14" ht="15.75">
      <c r="H82" s="9"/>
      <c r="I82" s="9"/>
      <c r="J82" s="9"/>
      <c r="K82" s="9"/>
      <c r="L82" s="9"/>
      <c r="M82" s="9"/>
      <c r="N82" s="9"/>
    </row>
    <row r="83" spans="8:14" ht="15.75">
      <c r="H83" s="9"/>
      <c r="I83" s="9"/>
      <c r="J83" s="9"/>
      <c r="K83" s="9"/>
      <c r="L83" s="9"/>
      <c r="M83" s="9"/>
      <c r="N83" s="9"/>
    </row>
    <row r="84" spans="8:12" ht="15.75">
      <c r="H84" s="9"/>
      <c r="I84" s="9"/>
      <c r="J84" s="9"/>
      <c r="K84" s="9"/>
      <c r="L84" s="9"/>
    </row>
    <row r="85" spans="8:12" ht="15.75">
      <c r="H85" s="9"/>
      <c r="I85" s="9"/>
      <c r="J85" s="9"/>
      <c r="K85" s="9"/>
      <c r="L85" s="9"/>
    </row>
    <row r="86" spans="8:12" ht="15.75">
      <c r="H86" s="9"/>
      <c r="I86" s="9"/>
      <c r="J86" s="9"/>
      <c r="K86" s="9"/>
      <c r="L86" s="9"/>
    </row>
    <row r="87" spans="8:12" ht="15.75">
      <c r="H87" s="9"/>
      <c r="I87" s="9"/>
      <c r="J87" s="9"/>
      <c r="K87" s="9"/>
      <c r="L87" s="9"/>
    </row>
    <row r="88" spans="8:12" ht="15.75">
      <c r="H88" s="9"/>
      <c r="I88" s="9"/>
      <c r="J88" s="9"/>
      <c r="K88" s="9"/>
      <c r="L88" s="9"/>
    </row>
    <row r="89" spans="8:12" ht="15.75">
      <c r="H89" s="9"/>
      <c r="I89" s="9"/>
      <c r="J89" s="9"/>
      <c r="K89" s="9"/>
      <c r="L89" s="9"/>
    </row>
    <row r="90" spans="8:12" ht="15.75">
      <c r="H90" s="9"/>
      <c r="I90" s="9"/>
      <c r="J90" s="9"/>
      <c r="K90" s="9"/>
      <c r="L90" s="9"/>
    </row>
    <row r="91" spans="8:12" ht="15.75">
      <c r="H91" s="9"/>
      <c r="I91" s="9"/>
      <c r="J91" s="9"/>
      <c r="K91" s="9"/>
      <c r="L91" s="9"/>
    </row>
    <row r="92" spans="8:12" ht="15.75">
      <c r="H92" s="9"/>
      <c r="I92" s="9"/>
      <c r="J92" s="9"/>
      <c r="K92" s="9"/>
      <c r="L92" s="9"/>
    </row>
    <row r="93" spans="8:12" ht="15.75">
      <c r="H93" s="9"/>
      <c r="I93" s="9"/>
      <c r="J93" s="9"/>
      <c r="K93" s="9"/>
      <c r="L93" s="9"/>
    </row>
    <row r="94" spans="8:12" ht="15.75">
      <c r="H94" s="9"/>
      <c r="I94" s="9"/>
      <c r="J94" s="9"/>
      <c r="K94" s="9"/>
      <c r="L94" s="9"/>
    </row>
    <row r="95" spans="8:12" ht="15.75">
      <c r="H95" s="9"/>
      <c r="I95" s="9"/>
      <c r="J95" s="9"/>
      <c r="K95" s="9"/>
      <c r="L95" s="9"/>
    </row>
    <row r="96" spans="8:12" ht="15.75">
      <c r="H96" s="9"/>
      <c r="I96" s="9"/>
      <c r="J96" s="9"/>
      <c r="K96" s="9"/>
      <c r="L96" s="9"/>
    </row>
    <row r="97" spans="8:12" ht="15.75">
      <c r="H97" s="9"/>
      <c r="I97" s="9"/>
      <c r="J97" s="9"/>
      <c r="K97" s="9"/>
      <c r="L97" s="9"/>
    </row>
    <row r="98" spans="8:12" ht="15.75">
      <c r="H98" s="9"/>
      <c r="I98" s="9"/>
      <c r="J98" s="9"/>
      <c r="K98" s="9"/>
      <c r="L98" s="9"/>
    </row>
    <row r="99" spans="8:12" ht="15.75">
      <c r="H99" s="9"/>
      <c r="I99" s="9"/>
      <c r="J99" s="9"/>
      <c r="K99" s="9"/>
      <c r="L99" s="9"/>
    </row>
    <row r="100" spans="8:12" ht="15.75">
      <c r="H100" s="9"/>
      <c r="I100" s="9"/>
      <c r="J100" s="9"/>
      <c r="K100" s="9"/>
      <c r="L100" s="9"/>
    </row>
    <row r="101" spans="8:12" ht="15.75">
      <c r="H101" s="9"/>
      <c r="I101" s="9"/>
      <c r="J101" s="9"/>
      <c r="K101" s="9"/>
      <c r="L101" s="9"/>
    </row>
    <row r="102" spans="8:12" ht="15.75">
      <c r="H102" s="9"/>
      <c r="I102" s="9"/>
      <c r="J102" s="9"/>
      <c r="K102" s="9"/>
      <c r="L102" s="9"/>
    </row>
    <row r="103" spans="8:12" ht="15.75">
      <c r="H103" s="9"/>
      <c r="I103" s="9"/>
      <c r="J103" s="9"/>
      <c r="K103" s="9"/>
      <c r="L103" s="9"/>
    </row>
    <row r="104" spans="8:12" ht="15.75">
      <c r="H104" s="9"/>
      <c r="I104" s="9"/>
      <c r="J104" s="9"/>
      <c r="K104" s="9"/>
      <c r="L104" s="9"/>
    </row>
    <row r="105" spans="8:12" ht="15.75">
      <c r="H105" s="9"/>
      <c r="I105" s="9"/>
      <c r="J105" s="9"/>
      <c r="K105" s="9"/>
      <c r="L105" s="9"/>
    </row>
    <row r="106" spans="8:12" ht="15.75">
      <c r="H106" s="9"/>
      <c r="I106" s="9"/>
      <c r="J106" s="9"/>
      <c r="K106" s="9"/>
      <c r="L106" s="9"/>
    </row>
    <row r="107" spans="8:12" ht="15.75">
      <c r="H107" s="9"/>
      <c r="I107" s="9"/>
      <c r="J107" s="9"/>
      <c r="K107" s="9"/>
      <c r="L107" s="9"/>
    </row>
    <row r="108" spans="8:12" ht="15.75">
      <c r="H108" s="9"/>
      <c r="I108" s="9"/>
      <c r="J108" s="9"/>
      <c r="K108" s="9"/>
      <c r="L108" s="9"/>
    </row>
    <row r="109" spans="8:12" ht="15.75">
      <c r="H109" s="9"/>
      <c r="I109" s="9"/>
      <c r="J109" s="9"/>
      <c r="K109" s="9"/>
      <c r="L109" s="9"/>
    </row>
    <row r="110" spans="8:12" ht="15.75">
      <c r="H110" s="9"/>
      <c r="I110" s="9"/>
      <c r="J110" s="9"/>
      <c r="K110" s="9"/>
      <c r="L110" s="9"/>
    </row>
    <row r="111" spans="8:12" ht="15.75">
      <c r="H111" s="9"/>
      <c r="I111" s="9"/>
      <c r="J111" s="9"/>
      <c r="K111" s="9"/>
      <c r="L111" s="9"/>
    </row>
    <row r="112" spans="8:12" ht="15.75">
      <c r="H112" s="9"/>
      <c r="I112" s="9"/>
      <c r="J112" s="9"/>
      <c r="K112" s="9"/>
      <c r="L112" s="9"/>
    </row>
    <row r="113" spans="8:12" ht="15.75">
      <c r="H113" s="9"/>
      <c r="I113" s="9"/>
      <c r="J113" s="9"/>
      <c r="K113" s="9"/>
      <c r="L113" s="9"/>
    </row>
    <row r="114" spans="8:12" ht="15.75">
      <c r="H114" s="9"/>
      <c r="I114" s="9"/>
      <c r="J114" s="9"/>
      <c r="K114" s="9"/>
      <c r="L114" s="9"/>
    </row>
    <row r="115" spans="8:12" ht="15.75">
      <c r="H115" s="9"/>
      <c r="I115" s="9"/>
      <c r="J115" s="9"/>
      <c r="K115" s="9"/>
      <c r="L115" s="9"/>
    </row>
    <row r="116" spans="8:12" ht="15.75">
      <c r="H116" s="9"/>
      <c r="I116" s="9"/>
      <c r="J116" s="9"/>
      <c r="K116" s="9"/>
      <c r="L116" s="9"/>
    </row>
    <row r="117" spans="8:12" ht="15.75">
      <c r="H117" s="9"/>
      <c r="I117" s="9"/>
      <c r="J117" s="9"/>
      <c r="K117" s="9"/>
      <c r="L117" s="9"/>
    </row>
    <row r="118" spans="8:12" ht="15.75">
      <c r="H118" s="9"/>
      <c r="I118" s="9"/>
      <c r="J118" s="9"/>
      <c r="K118" s="9"/>
      <c r="L118" s="9"/>
    </row>
    <row r="119" spans="8:12" ht="15.75">
      <c r="H119" s="9"/>
      <c r="I119" s="9"/>
      <c r="J119" s="9"/>
      <c r="K119" s="9"/>
      <c r="L119" s="9"/>
    </row>
    <row r="120" spans="8:12" ht="15.75">
      <c r="H120" s="9"/>
      <c r="I120" s="9"/>
      <c r="J120" s="9"/>
      <c r="K120" s="9"/>
      <c r="L120" s="9"/>
    </row>
    <row r="121" spans="8:12" ht="15.75">
      <c r="H121" s="9"/>
      <c r="I121" s="9"/>
      <c r="J121" s="9"/>
      <c r="K121" s="9"/>
      <c r="L121" s="9"/>
    </row>
    <row r="122" spans="8:12" ht="15.75">
      <c r="H122" s="9"/>
      <c r="I122" s="9"/>
      <c r="J122" s="9"/>
      <c r="K122" s="9"/>
      <c r="L122" s="9"/>
    </row>
    <row r="123" spans="8:12" ht="15.75">
      <c r="H123" s="9"/>
      <c r="I123" s="9"/>
      <c r="J123" s="9"/>
      <c r="K123" s="9"/>
      <c r="L123" s="9"/>
    </row>
    <row r="124" spans="8:12" ht="15.75">
      <c r="H124" s="9"/>
      <c r="I124" s="9"/>
      <c r="J124" s="9"/>
      <c r="K124" s="9"/>
      <c r="L124" s="9"/>
    </row>
    <row r="125" spans="8:12" ht="15.75">
      <c r="H125" s="9"/>
      <c r="I125" s="9"/>
      <c r="J125" s="9"/>
      <c r="K125" s="9"/>
      <c r="L125" s="9"/>
    </row>
    <row r="126" spans="8:12" ht="15.75">
      <c r="H126" s="9"/>
      <c r="I126" s="9"/>
      <c r="J126" s="9"/>
      <c r="K126" s="9"/>
      <c r="L126" s="9"/>
    </row>
    <row r="127" spans="8:12" ht="15.75">
      <c r="H127" s="9"/>
      <c r="I127" s="9"/>
      <c r="J127" s="9"/>
      <c r="K127" s="9"/>
      <c r="L127" s="9"/>
    </row>
    <row r="128" spans="8:12" ht="15.75">
      <c r="H128" s="9"/>
      <c r="I128" s="9"/>
      <c r="J128" s="9"/>
      <c r="K128" s="9"/>
      <c r="L128" s="9"/>
    </row>
    <row r="129" spans="8:12" ht="15.75">
      <c r="H129" s="9"/>
      <c r="I129" s="9"/>
      <c r="J129" s="9"/>
      <c r="K129" s="9"/>
      <c r="L129" s="9"/>
    </row>
    <row r="130" spans="8:12" ht="15.75">
      <c r="H130" s="9"/>
      <c r="I130" s="9"/>
      <c r="J130" s="9"/>
      <c r="K130" s="9"/>
      <c r="L130" s="9"/>
    </row>
    <row r="131" spans="8:12" ht="15.75">
      <c r="H131" s="9"/>
      <c r="I131" s="9"/>
      <c r="J131" s="9"/>
      <c r="K131" s="9"/>
      <c r="L131" s="9"/>
    </row>
    <row r="132" spans="8:12" ht="15.75">
      <c r="H132" s="9"/>
      <c r="I132" s="9"/>
      <c r="J132" s="9"/>
      <c r="K132" s="9"/>
      <c r="L132" s="9"/>
    </row>
    <row r="133" spans="8:12" ht="15.75">
      <c r="H133" s="9"/>
      <c r="I133" s="9"/>
      <c r="J133" s="9"/>
      <c r="K133" s="9"/>
      <c r="L133" s="9"/>
    </row>
    <row r="134" spans="8:12" ht="15.75">
      <c r="H134" s="9"/>
      <c r="I134" s="9"/>
      <c r="J134" s="9"/>
      <c r="K134" s="9"/>
      <c r="L134" s="9"/>
    </row>
    <row r="135" spans="8:12" ht="15.75">
      <c r="H135" s="9"/>
      <c r="I135" s="9"/>
      <c r="J135" s="9"/>
      <c r="K135" s="9"/>
      <c r="L135" s="9"/>
    </row>
    <row r="136" spans="8:12" ht="15.75">
      <c r="H136" s="9"/>
      <c r="I136" s="9"/>
      <c r="J136" s="9"/>
      <c r="K136" s="9"/>
      <c r="L136" s="9"/>
    </row>
    <row r="137" spans="8:12" ht="15.75">
      <c r="H137" s="9"/>
      <c r="I137" s="9"/>
      <c r="J137" s="9"/>
      <c r="K137" s="9"/>
      <c r="L137" s="9"/>
    </row>
    <row r="138" spans="8:12" ht="15.75">
      <c r="H138" s="9"/>
      <c r="I138" s="9"/>
      <c r="J138" s="9"/>
      <c r="K138" s="9"/>
      <c r="L138" s="9"/>
    </row>
    <row r="139" spans="8:12" ht="15.75">
      <c r="H139" s="9"/>
      <c r="I139" s="9"/>
      <c r="J139" s="9"/>
      <c r="K139" s="9"/>
      <c r="L139" s="9"/>
    </row>
  </sheetData>
  <sheetProtection/>
  <mergeCells count="8">
    <mergeCell ref="A2:S2"/>
    <mergeCell ref="R5:S6"/>
    <mergeCell ref="M5:P6"/>
    <mergeCell ref="H5:L6"/>
    <mergeCell ref="C5:G6"/>
    <mergeCell ref="Q5:Q7"/>
    <mergeCell ref="A5:A7"/>
    <mergeCell ref="B5:B7"/>
  </mergeCells>
  <printOptions/>
  <pageMargins left="0.17" right="0.16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="80" zoomScaleNormal="80" zoomScalePageLayoutView="0" workbookViewId="0" topLeftCell="B1">
      <selection activeCell="A2" sqref="A2:S2"/>
    </sheetView>
  </sheetViews>
  <sheetFormatPr defaultColWidth="9.140625" defaultRowHeight="12"/>
  <cols>
    <col min="1" max="1" width="7.00390625" style="2" customWidth="1"/>
    <col min="2" max="2" width="40.8515625" style="10" customWidth="1"/>
    <col min="3" max="3" width="23.421875" style="2" customWidth="1"/>
    <col min="4" max="4" width="25.7109375" style="2" customWidth="1"/>
    <col min="5" max="7" width="20.8515625" style="2" customWidth="1"/>
    <col min="8" max="8" width="24.28125" style="2" customWidth="1"/>
    <col min="9" max="11" width="21.421875" style="2" customWidth="1"/>
    <col min="12" max="12" width="18.8515625" style="2" bestFit="1" customWidth="1"/>
    <col min="13" max="13" width="22.421875" style="2" customWidth="1"/>
    <col min="14" max="14" width="19.140625" style="2" customWidth="1"/>
    <col min="15" max="15" width="21.28125" style="2" customWidth="1"/>
    <col min="16" max="16" width="19.140625" style="2" customWidth="1"/>
    <col min="17" max="17" width="19.7109375" style="2" bestFit="1" customWidth="1"/>
    <col min="18" max="19" width="14.140625" style="2" customWidth="1"/>
    <col min="20" max="16384" width="9.28125" style="2" customWidth="1"/>
  </cols>
  <sheetData>
    <row r="1" spans="1:17" s="4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7" s="4" customFormat="1" ht="31.5" customHeight="1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5"/>
      <c r="U2" s="5"/>
      <c r="V2" s="5"/>
      <c r="W2" s="5"/>
      <c r="X2" s="5"/>
      <c r="Y2" s="5"/>
      <c r="Z2" s="5"/>
      <c r="AA2" s="5"/>
    </row>
    <row r="3" spans="1:17" s="4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="4" customFormat="1" ht="15.75">
      <c r="Q4" s="4" t="s">
        <v>40</v>
      </c>
    </row>
    <row r="5" spans="1:19" ht="24.75" customHeight="1">
      <c r="A5" s="40" t="s">
        <v>15</v>
      </c>
      <c r="B5" s="41" t="s">
        <v>16</v>
      </c>
      <c r="C5" s="37" t="s">
        <v>17</v>
      </c>
      <c r="D5" s="37"/>
      <c r="E5" s="37"/>
      <c r="F5" s="37"/>
      <c r="G5" s="37"/>
      <c r="H5" s="37" t="s">
        <v>18</v>
      </c>
      <c r="I5" s="37"/>
      <c r="J5" s="37"/>
      <c r="K5" s="37"/>
      <c r="L5" s="39"/>
      <c r="M5" s="37" t="s">
        <v>19</v>
      </c>
      <c r="N5" s="37"/>
      <c r="O5" s="37"/>
      <c r="P5" s="37"/>
      <c r="Q5" s="37" t="s">
        <v>30</v>
      </c>
      <c r="R5" s="37" t="s">
        <v>31</v>
      </c>
      <c r="S5" s="38"/>
    </row>
    <row r="6" spans="1:19" ht="15" customHeight="1">
      <c r="A6" s="40"/>
      <c r="B6" s="41"/>
      <c r="C6" s="37"/>
      <c r="D6" s="37"/>
      <c r="E6" s="37"/>
      <c r="F6" s="37"/>
      <c r="G6" s="37"/>
      <c r="H6" s="39"/>
      <c r="I6" s="39"/>
      <c r="J6" s="39"/>
      <c r="K6" s="39"/>
      <c r="L6" s="39"/>
      <c r="M6" s="37"/>
      <c r="N6" s="37"/>
      <c r="O6" s="37"/>
      <c r="P6" s="37"/>
      <c r="Q6" s="37"/>
      <c r="R6" s="37"/>
      <c r="S6" s="38"/>
    </row>
    <row r="7" spans="1:19" ht="75.75" customHeight="1">
      <c r="A7" s="40"/>
      <c r="B7" s="41"/>
      <c r="C7" s="25" t="s">
        <v>20</v>
      </c>
      <c r="D7" s="25" t="s">
        <v>21</v>
      </c>
      <c r="E7" s="25" t="s">
        <v>22</v>
      </c>
      <c r="F7" s="25" t="s">
        <v>23</v>
      </c>
      <c r="G7" s="25" t="s">
        <v>33</v>
      </c>
      <c r="H7" s="25" t="s">
        <v>20</v>
      </c>
      <c r="I7" s="25" t="s">
        <v>34</v>
      </c>
      <c r="J7" s="25" t="s">
        <v>25</v>
      </c>
      <c r="K7" s="25" t="s">
        <v>24</v>
      </c>
      <c r="L7" s="25" t="s">
        <v>26</v>
      </c>
      <c r="M7" s="25" t="s">
        <v>20</v>
      </c>
      <c r="N7" s="25" t="s">
        <v>27</v>
      </c>
      <c r="O7" s="25" t="s">
        <v>28</v>
      </c>
      <c r="P7" s="25" t="s">
        <v>29</v>
      </c>
      <c r="Q7" s="37"/>
      <c r="R7" s="1" t="s">
        <v>0</v>
      </c>
      <c r="S7" s="26" t="s">
        <v>1</v>
      </c>
    </row>
    <row r="8" spans="1:19" ht="28.5" customHeight="1">
      <c r="A8" s="20">
        <v>1</v>
      </c>
      <c r="B8" s="21" t="s">
        <v>2</v>
      </c>
      <c r="C8" s="22">
        <v>2787689132</v>
      </c>
      <c r="D8" s="23">
        <v>150802803</v>
      </c>
      <c r="E8" s="23">
        <v>826770446</v>
      </c>
      <c r="F8" s="23">
        <v>1472913750</v>
      </c>
      <c r="G8" s="22">
        <v>337202133</v>
      </c>
      <c r="H8" s="23">
        <v>3908519839</v>
      </c>
      <c r="I8" s="23">
        <v>856270468</v>
      </c>
      <c r="J8" s="23">
        <v>1844448499</v>
      </c>
      <c r="K8" s="23">
        <v>991844604</v>
      </c>
      <c r="L8" s="22">
        <v>215956268</v>
      </c>
      <c r="M8" s="22">
        <v>-1120830708</v>
      </c>
      <c r="N8" s="22">
        <v>515551279</v>
      </c>
      <c r="O8" s="23">
        <v>-1640557298</v>
      </c>
      <c r="P8" s="22">
        <v>4175311</v>
      </c>
      <c r="Q8" s="22">
        <v>-587112569</v>
      </c>
      <c r="R8" s="24">
        <v>-0.21060905330530233</v>
      </c>
      <c r="S8" s="24">
        <v>0.5238191323715945</v>
      </c>
    </row>
    <row r="9" spans="1:19" ht="28.5" customHeight="1">
      <c r="A9" s="11">
        <v>2</v>
      </c>
      <c r="B9" s="12" t="s">
        <v>3</v>
      </c>
      <c r="C9" s="13">
        <v>3032713432</v>
      </c>
      <c r="D9" s="14">
        <v>326534800</v>
      </c>
      <c r="E9" s="14">
        <v>54931031</v>
      </c>
      <c r="F9" s="14">
        <v>2581553325</v>
      </c>
      <c r="G9" s="13">
        <v>69694276</v>
      </c>
      <c r="H9" s="14">
        <v>2709659134</v>
      </c>
      <c r="I9" s="14">
        <v>1592308040</v>
      </c>
      <c r="J9" s="14">
        <v>829375028</v>
      </c>
      <c r="K9" s="14">
        <v>140790515</v>
      </c>
      <c r="L9" s="13">
        <v>147185551</v>
      </c>
      <c r="M9" s="13">
        <v>323054298</v>
      </c>
      <c r="N9" s="13">
        <v>2758091</v>
      </c>
      <c r="O9" s="14">
        <v>83379888</v>
      </c>
      <c r="P9" s="13">
        <v>236916319</v>
      </c>
      <c r="Q9" s="13">
        <v>6035461</v>
      </c>
      <c r="R9" s="15">
        <v>0.0019901191244501336</v>
      </c>
      <c r="S9" s="15">
        <v>0.01868249714479886</v>
      </c>
    </row>
    <row r="10" spans="1:19" ht="28.5" customHeight="1">
      <c r="A10" s="11">
        <v>3</v>
      </c>
      <c r="B10" s="12" t="s">
        <v>6</v>
      </c>
      <c r="C10" s="13">
        <v>1992716013</v>
      </c>
      <c r="D10" s="13">
        <v>447596268</v>
      </c>
      <c r="E10" s="13">
        <v>112368903</v>
      </c>
      <c r="F10" s="13">
        <v>1266881721</v>
      </c>
      <c r="G10" s="13">
        <v>165869121</v>
      </c>
      <c r="H10" s="13">
        <v>1761925010</v>
      </c>
      <c r="I10" s="13">
        <v>1146805608</v>
      </c>
      <c r="J10" s="13">
        <v>317817780</v>
      </c>
      <c r="K10" s="13">
        <v>257460137</v>
      </c>
      <c r="L10" s="13">
        <v>39841485</v>
      </c>
      <c r="M10" s="13">
        <v>230791003</v>
      </c>
      <c r="N10" s="13">
        <v>130000</v>
      </c>
      <c r="O10" s="13">
        <v>116564117</v>
      </c>
      <c r="P10" s="13">
        <v>114096886</v>
      </c>
      <c r="Q10" s="13">
        <v>5254109</v>
      </c>
      <c r="R10" s="16">
        <v>0.002636657188341669</v>
      </c>
      <c r="S10" s="16">
        <v>0.022765657810326342</v>
      </c>
    </row>
    <row r="11" spans="1:19" ht="28.5" customHeight="1">
      <c r="A11" s="11">
        <v>4</v>
      </c>
      <c r="B11" s="12" t="s">
        <v>7</v>
      </c>
      <c r="C11" s="13">
        <v>1250548042</v>
      </c>
      <c r="D11" s="13">
        <v>21477287</v>
      </c>
      <c r="E11" s="13">
        <v>9619261</v>
      </c>
      <c r="F11" s="13">
        <v>669965235</v>
      </c>
      <c r="G11" s="13">
        <v>549486259</v>
      </c>
      <c r="H11" s="13">
        <v>1080140332</v>
      </c>
      <c r="I11" s="13">
        <v>255040222</v>
      </c>
      <c r="J11" s="13">
        <v>433003467</v>
      </c>
      <c r="K11" s="13">
        <v>225368289</v>
      </c>
      <c r="L11" s="13">
        <v>166728354</v>
      </c>
      <c r="M11" s="13">
        <v>170407710</v>
      </c>
      <c r="N11" s="13">
        <v>71730373</v>
      </c>
      <c r="O11" s="13">
        <v>76103759</v>
      </c>
      <c r="P11" s="13">
        <v>22573578</v>
      </c>
      <c r="Q11" s="13">
        <v>-24197363</v>
      </c>
      <c r="R11" s="16">
        <v>-0.019349406969844347</v>
      </c>
      <c r="S11" s="16">
        <v>-0.14199687913181863</v>
      </c>
    </row>
    <row r="12" spans="1:19" ht="28.5" customHeight="1">
      <c r="A12" s="11">
        <v>5</v>
      </c>
      <c r="B12" s="12" t="s">
        <v>4</v>
      </c>
      <c r="C12" s="13">
        <v>1135176990</v>
      </c>
      <c r="D12" s="13">
        <v>133781014</v>
      </c>
      <c r="E12" s="17">
        <v>26211976</v>
      </c>
      <c r="F12" s="13">
        <v>908297829</v>
      </c>
      <c r="G12" s="13">
        <v>66886171</v>
      </c>
      <c r="H12" s="13">
        <v>1036482929</v>
      </c>
      <c r="I12" s="17">
        <v>366291988</v>
      </c>
      <c r="J12" s="13">
        <v>246430281</v>
      </c>
      <c r="K12" s="13">
        <v>353274339</v>
      </c>
      <c r="L12" s="13">
        <v>70486321</v>
      </c>
      <c r="M12" s="13">
        <v>98694061</v>
      </c>
      <c r="N12" s="13">
        <v>89170492</v>
      </c>
      <c r="O12" s="13">
        <v>-4230455</v>
      </c>
      <c r="P12" s="13">
        <v>13754024</v>
      </c>
      <c r="Q12" s="13">
        <v>2668976</v>
      </c>
      <c r="R12" s="16">
        <v>0.0023511540698160204</v>
      </c>
      <c r="S12" s="16">
        <v>0.027042924092463883</v>
      </c>
    </row>
    <row r="13" spans="1:19" ht="28.5" customHeight="1">
      <c r="A13" s="11">
        <v>6</v>
      </c>
      <c r="B13" s="12" t="s">
        <v>5</v>
      </c>
      <c r="C13" s="13">
        <v>943772000</v>
      </c>
      <c r="D13" s="13">
        <v>36679000</v>
      </c>
      <c r="E13" s="13">
        <v>83649000</v>
      </c>
      <c r="F13" s="13">
        <v>673484000</v>
      </c>
      <c r="G13" s="13">
        <v>149960000</v>
      </c>
      <c r="H13" s="13">
        <v>846807000</v>
      </c>
      <c r="I13" s="13">
        <v>450115000</v>
      </c>
      <c r="J13" s="13">
        <v>175147000</v>
      </c>
      <c r="K13" s="13">
        <v>147505000</v>
      </c>
      <c r="L13" s="13">
        <v>74040000</v>
      </c>
      <c r="M13" s="13">
        <v>96965000</v>
      </c>
      <c r="N13" s="13">
        <v>52666000</v>
      </c>
      <c r="O13" s="13">
        <v>42778000</v>
      </c>
      <c r="P13" s="13">
        <v>1521000</v>
      </c>
      <c r="Q13" s="13">
        <v>2100000</v>
      </c>
      <c r="R13" s="16">
        <v>0.0022251136927139183</v>
      </c>
      <c r="S13" s="16">
        <v>0.021657299025421545</v>
      </c>
    </row>
    <row r="14" spans="1:19" ht="28.5" customHeight="1">
      <c r="A14" s="11">
        <v>7</v>
      </c>
      <c r="B14" s="12" t="s">
        <v>14</v>
      </c>
      <c r="C14" s="13">
        <v>308999910</v>
      </c>
      <c r="D14" s="13">
        <v>14077696</v>
      </c>
      <c r="E14" s="18">
        <v>14162044</v>
      </c>
      <c r="F14" s="13">
        <v>259431900</v>
      </c>
      <c r="G14" s="13">
        <v>21328270</v>
      </c>
      <c r="H14" s="13">
        <v>267060013</v>
      </c>
      <c r="I14" s="13">
        <v>179543721</v>
      </c>
      <c r="J14" s="13">
        <v>41058274</v>
      </c>
      <c r="K14" s="13">
        <v>43232582</v>
      </c>
      <c r="L14" s="13">
        <v>3225436</v>
      </c>
      <c r="M14" s="13">
        <v>41939897</v>
      </c>
      <c r="N14" s="13">
        <v>31956081</v>
      </c>
      <c r="O14" s="13">
        <v>11993987</v>
      </c>
      <c r="P14" s="13">
        <v>-2010171</v>
      </c>
      <c r="Q14" s="13">
        <v>478036</v>
      </c>
      <c r="R14" s="16">
        <v>0.0015470425217923203</v>
      </c>
      <c r="S14" s="16">
        <v>0.011398120505636912</v>
      </c>
    </row>
    <row r="15" spans="1:19" ht="28.5" customHeight="1">
      <c r="A15" s="11">
        <v>8</v>
      </c>
      <c r="B15" s="12" t="s">
        <v>35</v>
      </c>
      <c r="C15" s="18">
        <v>323919794</v>
      </c>
      <c r="D15" s="18">
        <v>13372199</v>
      </c>
      <c r="E15" s="18">
        <v>3419882</v>
      </c>
      <c r="F15" s="18">
        <v>227895892</v>
      </c>
      <c r="G15" s="18">
        <v>79231821</v>
      </c>
      <c r="H15" s="18">
        <v>305906667</v>
      </c>
      <c r="I15" s="18">
        <v>13422417</v>
      </c>
      <c r="J15" s="18">
        <v>181002330</v>
      </c>
      <c r="K15" s="18">
        <v>77409156</v>
      </c>
      <c r="L15" s="18">
        <v>34072764</v>
      </c>
      <c r="M15" s="18">
        <v>18013127</v>
      </c>
      <c r="N15" s="13">
        <v>29940200</v>
      </c>
      <c r="O15" s="13">
        <v>-12032346</v>
      </c>
      <c r="P15" s="13">
        <v>105273</v>
      </c>
      <c r="Q15" s="13">
        <v>-15097067</v>
      </c>
      <c r="R15" s="16">
        <v>-0.04660742344137203</v>
      </c>
      <c r="S15" s="16">
        <v>-0.8381147259995446</v>
      </c>
    </row>
    <row r="16" spans="1:19" ht="28.5" customHeight="1">
      <c r="A16" s="11">
        <v>9</v>
      </c>
      <c r="B16" s="12" t="s">
        <v>9</v>
      </c>
      <c r="C16" s="13">
        <v>368508295</v>
      </c>
      <c r="D16" s="13">
        <v>14395189</v>
      </c>
      <c r="E16" s="18">
        <v>41807345</v>
      </c>
      <c r="F16" s="13">
        <v>138976207</v>
      </c>
      <c r="G16" s="13">
        <v>173329554</v>
      </c>
      <c r="H16" s="13">
        <v>280976374</v>
      </c>
      <c r="I16" s="13">
        <v>163869889</v>
      </c>
      <c r="J16" s="13">
        <v>4169664</v>
      </c>
      <c r="K16" s="13">
        <v>14406974</v>
      </c>
      <c r="L16" s="13">
        <v>98529847</v>
      </c>
      <c r="M16" s="13">
        <v>87531921</v>
      </c>
      <c r="N16" s="13">
        <v>1791238</v>
      </c>
      <c r="O16" s="13">
        <v>82058298</v>
      </c>
      <c r="P16" s="13">
        <v>3682385</v>
      </c>
      <c r="Q16" s="18">
        <v>19170509</v>
      </c>
      <c r="R16" s="16">
        <v>0.052021919886498076</v>
      </c>
      <c r="S16" s="16">
        <v>0.2190116334816872</v>
      </c>
    </row>
    <row r="17" spans="1:19" ht="28.5" customHeight="1">
      <c r="A17" s="11">
        <v>10</v>
      </c>
      <c r="B17" s="12" t="s">
        <v>8</v>
      </c>
      <c r="C17" s="13">
        <v>291975380</v>
      </c>
      <c r="D17" s="13">
        <v>29184656</v>
      </c>
      <c r="E17" s="18">
        <v>28354032</v>
      </c>
      <c r="F17" s="13">
        <v>208303184</v>
      </c>
      <c r="G17" s="13">
        <v>26133508</v>
      </c>
      <c r="H17" s="13">
        <v>246267212</v>
      </c>
      <c r="I17" s="13">
        <v>153157828</v>
      </c>
      <c r="J17" s="13">
        <v>18556547</v>
      </c>
      <c r="K17" s="13">
        <v>68754031</v>
      </c>
      <c r="L17" s="13">
        <v>5798806</v>
      </c>
      <c r="M17" s="13">
        <v>45708168</v>
      </c>
      <c r="N17" s="13">
        <v>17124654</v>
      </c>
      <c r="O17" s="13">
        <v>29171561</v>
      </c>
      <c r="P17" s="13">
        <v>-588047</v>
      </c>
      <c r="Q17" s="18">
        <v>3456064</v>
      </c>
      <c r="R17" s="16">
        <v>0.011836833639877444</v>
      </c>
      <c r="S17" s="16">
        <v>0.07561151871149156</v>
      </c>
    </row>
    <row r="18" spans="1:19" ht="28.5" customHeight="1">
      <c r="A18" s="11">
        <v>11</v>
      </c>
      <c r="B18" s="12" t="s">
        <v>13</v>
      </c>
      <c r="C18" s="13">
        <v>139321443</v>
      </c>
      <c r="D18" s="13">
        <v>4543572</v>
      </c>
      <c r="E18" s="13">
        <v>13031145</v>
      </c>
      <c r="F18" s="13">
        <v>86859201</v>
      </c>
      <c r="G18" s="13">
        <v>34887525</v>
      </c>
      <c r="H18" s="13">
        <v>121369393</v>
      </c>
      <c r="I18" s="13">
        <v>93344145</v>
      </c>
      <c r="J18" s="13">
        <v>8249666</v>
      </c>
      <c r="K18" s="13">
        <v>10367157</v>
      </c>
      <c r="L18" s="13">
        <v>9408425</v>
      </c>
      <c r="M18" s="13">
        <v>17952050</v>
      </c>
      <c r="N18" s="13">
        <v>18000000</v>
      </c>
      <c r="O18" s="13">
        <v>2012569</v>
      </c>
      <c r="P18" s="13">
        <v>-2060519</v>
      </c>
      <c r="Q18" s="13">
        <v>2012569</v>
      </c>
      <c r="R18" s="16">
        <v>0.014445507860552377</v>
      </c>
      <c r="S18" s="16">
        <v>0.11210803223030238</v>
      </c>
    </row>
    <row r="19" spans="1:19" ht="28.5" customHeight="1">
      <c r="A19" s="11">
        <v>12</v>
      </c>
      <c r="B19" s="12" t="s">
        <v>10</v>
      </c>
      <c r="C19" s="13">
        <v>121533920</v>
      </c>
      <c r="D19" s="13">
        <v>4842730</v>
      </c>
      <c r="E19" s="18">
        <v>666529</v>
      </c>
      <c r="F19" s="13">
        <v>44811306</v>
      </c>
      <c r="G19" s="13">
        <v>71213355</v>
      </c>
      <c r="H19" s="13">
        <v>76834742</v>
      </c>
      <c r="I19" s="13">
        <v>20899351</v>
      </c>
      <c r="J19" s="13">
        <v>26023996</v>
      </c>
      <c r="K19" s="13">
        <v>8028656</v>
      </c>
      <c r="L19" s="13">
        <v>21882739</v>
      </c>
      <c r="M19" s="13">
        <v>44699178</v>
      </c>
      <c r="N19" s="13">
        <v>5200000</v>
      </c>
      <c r="O19" s="13">
        <v>20955788</v>
      </c>
      <c r="P19" s="13">
        <v>18543390</v>
      </c>
      <c r="Q19" s="18">
        <v>1480075</v>
      </c>
      <c r="R19" s="16">
        <v>0.012178287345623345</v>
      </c>
      <c r="S19" s="16">
        <v>0.03311190644266434</v>
      </c>
    </row>
    <row r="20" spans="1:19" ht="28.5" customHeight="1">
      <c r="A20" s="11">
        <v>13</v>
      </c>
      <c r="B20" s="12" t="s">
        <v>12</v>
      </c>
      <c r="C20" s="13">
        <v>10393609</v>
      </c>
      <c r="D20" s="13">
        <v>220353</v>
      </c>
      <c r="E20" s="13"/>
      <c r="F20" s="13">
        <v>781173</v>
      </c>
      <c r="G20" s="13">
        <v>9392083</v>
      </c>
      <c r="H20" s="13">
        <v>2053276</v>
      </c>
      <c r="I20" s="13">
        <v>38027</v>
      </c>
      <c r="J20" s="19"/>
      <c r="K20" s="19"/>
      <c r="L20" s="13">
        <v>2015249</v>
      </c>
      <c r="M20" s="13">
        <v>8340333</v>
      </c>
      <c r="N20" s="13">
        <v>484000</v>
      </c>
      <c r="O20" s="13">
        <v>677229</v>
      </c>
      <c r="P20" s="13">
        <v>7179104</v>
      </c>
      <c r="Q20" s="18">
        <v>16477</v>
      </c>
      <c r="R20" s="15">
        <v>0.0015853011211024006</v>
      </c>
      <c r="S20" s="15">
        <v>0.0019755805913265092</v>
      </c>
    </row>
    <row r="21" spans="1:19" ht="28.5" customHeight="1">
      <c r="A21" s="11">
        <v>14</v>
      </c>
      <c r="B21" s="12" t="s">
        <v>11</v>
      </c>
      <c r="C21" s="13">
        <v>8809149</v>
      </c>
      <c r="D21" s="13">
        <v>1404522</v>
      </c>
      <c r="E21" s="13">
        <v>279295</v>
      </c>
      <c r="F21" s="13">
        <v>2301898</v>
      </c>
      <c r="G21" s="13">
        <v>4823434</v>
      </c>
      <c r="H21" s="13">
        <v>1380443</v>
      </c>
      <c r="I21" s="13">
        <v>786641</v>
      </c>
      <c r="J21" s="19"/>
      <c r="K21" s="19"/>
      <c r="L21" s="13">
        <v>593802</v>
      </c>
      <c r="M21" s="13">
        <v>7428707</v>
      </c>
      <c r="N21" s="13">
        <v>167670</v>
      </c>
      <c r="O21" s="13">
        <v>-66030</v>
      </c>
      <c r="P21" s="13">
        <v>7327067</v>
      </c>
      <c r="Q21" s="18">
        <v>-67831</v>
      </c>
      <c r="R21" s="15">
        <v>-0.007700062741588319</v>
      </c>
      <c r="S21" s="15">
        <v>-0.009130929514382517</v>
      </c>
    </row>
    <row r="22" spans="1:19" ht="28.5" customHeight="1">
      <c r="A22" s="27">
        <v>15</v>
      </c>
      <c r="B22" s="28" t="s">
        <v>36</v>
      </c>
      <c r="C22" s="29">
        <v>6783895</v>
      </c>
      <c r="D22" s="29">
        <v>661157</v>
      </c>
      <c r="E22" s="30">
        <v>883715</v>
      </c>
      <c r="F22" s="29">
        <v>2747230</v>
      </c>
      <c r="G22" s="29">
        <v>2491793</v>
      </c>
      <c r="H22" s="29">
        <v>2830978</v>
      </c>
      <c r="I22" s="29">
        <v>2459353</v>
      </c>
      <c r="J22" s="31"/>
      <c r="K22" s="31">
        <v>9971</v>
      </c>
      <c r="L22" s="29">
        <v>361654</v>
      </c>
      <c r="M22" s="29">
        <v>3952917</v>
      </c>
      <c r="N22" s="29">
        <v>2125000</v>
      </c>
      <c r="O22" s="29">
        <v>982992</v>
      </c>
      <c r="P22" s="29">
        <v>844925</v>
      </c>
      <c r="Q22" s="29">
        <v>22747</v>
      </c>
      <c r="R22" s="32">
        <v>0.0033530884543466546</v>
      </c>
      <c r="S22" s="32">
        <v>0.005754484599600751</v>
      </c>
    </row>
    <row r="23" spans="1:19" s="7" customFormat="1" ht="28.5" customHeight="1">
      <c r="A23" s="33"/>
      <c r="B23" s="34" t="s">
        <v>32</v>
      </c>
      <c r="C23" s="35">
        <v>12722861004</v>
      </c>
      <c r="D23" s="35">
        <v>1199573246</v>
      </c>
      <c r="E23" s="35">
        <v>1216154604</v>
      </c>
      <c r="F23" s="35">
        <v>8545203851</v>
      </c>
      <c r="G23" s="35">
        <v>1761929303</v>
      </c>
      <c r="H23" s="35">
        <v>12648213342</v>
      </c>
      <c r="I23" s="35">
        <v>5294352698</v>
      </c>
      <c r="J23" s="35">
        <v>4125282532</v>
      </c>
      <c r="K23" s="35">
        <v>2338451411</v>
      </c>
      <c r="L23" s="35">
        <v>890126701</v>
      </c>
      <c r="M23" s="35">
        <v>74647662</v>
      </c>
      <c r="N23" s="35">
        <v>838795078</v>
      </c>
      <c r="O23" s="35">
        <v>-1190207941</v>
      </c>
      <c r="P23" s="35">
        <v>426060525</v>
      </c>
      <c r="Q23" s="35">
        <v>-583779807</v>
      </c>
      <c r="R23" s="36">
        <v>-0.0458843185362524</v>
      </c>
      <c r="S23" s="36">
        <v>-7.820470077147226</v>
      </c>
    </row>
    <row r="24" spans="2:17" ht="15.75">
      <c r="B24" s="8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5.75">
      <c r="B25" s="8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ht="15.75">
      <c r="B26" s="8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ht="15.75">
      <c r="B27" s="8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ht="15.75">
      <c r="B28" s="8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ht="15.75">
      <c r="B29" s="8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ht="15.75">
      <c r="B30" s="8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7" ht="15.75">
      <c r="B31" s="8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7" ht="15.75">
      <c r="B32" s="8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4" ht="15.75">
      <c r="B33" s="8"/>
      <c r="H33" s="9"/>
      <c r="I33" s="9"/>
      <c r="J33" s="9"/>
      <c r="K33" s="9"/>
      <c r="L33" s="9"/>
      <c r="M33" s="9"/>
      <c r="N33" s="9"/>
    </row>
    <row r="34" spans="2:14" ht="15.75">
      <c r="B34" s="8"/>
      <c r="H34" s="9"/>
      <c r="I34" s="9"/>
      <c r="J34" s="9"/>
      <c r="K34" s="9"/>
      <c r="L34" s="9"/>
      <c r="M34" s="9"/>
      <c r="N34" s="9"/>
    </row>
    <row r="35" spans="2:14" ht="15.75">
      <c r="B35" s="8"/>
      <c r="H35" s="9"/>
      <c r="I35" s="9"/>
      <c r="J35" s="9"/>
      <c r="K35" s="9"/>
      <c r="L35" s="9"/>
      <c r="M35" s="9"/>
      <c r="N35" s="9"/>
    </row>
    <row r="36" spans="2:14" ht="15.75">
      <c r="B36" s="8"/>
      <c r="H36" s="9"/>
      <c r="I36" s="9"/>
      <c r="J36" s="9"/>
      <c r="K36" s="9"/>
      <c r="L36" s="9"/>
      <c r="M36" s="9"/>
      <c r="N36" s="9"/>
    </row>
    <row r="37" spans="2:14" ht="15.75">
      <c r="B37" s="8"/>
      <c r="H37" s="9"/>
      <c r="I37" s="9"/>
      <c r="J37" s="9"/>
      <c r="K37" s="9"/>
      <c r="L37" s="9"/>
      <c r="M37" s="9"/>
      <c r="N37" s="9"/>
    </row>
    <row r="38" spans="2:14" ht="15.75">
      <c r="B38" s="8"/>
      <c r="H38" s="9"/>
      <c r="I38" s="9"/>
      <c r="J38" s="9"/>
      <c r="K38" s="9"/>
      <c r="L38" s="9"/>
      <c r="M38" s="9"/>
      <c r="N38" s="9"/>
    </row>
    <row r="39" spans="2:14" ht="15.75">
      <c r="B39" s="8"/>
      <c r="H39" s="9"/>
      <c r="I39" s="9"/>
      <c r="J39" s="9"/>
      <c r="K39" s="9"/>
      <c r="L39" s="9"/>
      <c r="M39" s="9"/>
      <c r="N39" s="9"/>
    </row>
    <row r="40" spans="2:14" ht="15.75">
      <c r="B40" s="8"/>
      <c r="H40" s="9"/>
      <c r="I40" s="9"/>
      <c r="J40" s="9"/>
      <c r="K40" s="9"/>
      <c r="L40" s="9"/>
      <c r="M40" s="9"/>
      <c r="N40" s="9"/>
    </row>
    <row r="41" spans="2:14" ht="15.75">
      <c r="B41" s="8"/>
      <c r="H41" s="9"/>
      <c r="I41" s="9"/>
      <c r="J41" s="9"/>
      <c r="K41" s="9"/>
      <c r="L41" s="9"/>
      <c r="M41" s="9"/>
      <c r="N41" s="9"/>
    </row>
    <row r="42" spans="2:14" ht="15.75">
      <c r="B42" s="8"/>
      <c r="H42" s="9"/>
      <c r="I42" s="9"/>
      <c r="J42" s="9"/>
      <c r="K42" s="9"/>
      <c r="L42" s="9"/>
      <c r="M42" s="9"/>
      <c r="N42" s="9"/>
    </row>
    <row r="43" spans="2:14" ht="15.75">
      <c r="B43" s="8"/>
      <c r="H43" s="9"/>
      <c r="I43" s="9"/>
      <c r="J43" s="9"/>
      <c r="K43" s="9"/>
      <c r="L43" s="9"/>
      <c r="M43" s="9"/>
      <c r="N43" s="9"/>
    </row>
    <row r="44" spans="8:14" ht="15.75">
      <c r="H44" s="9"/>
      <c r="I44" s="9"/>
      <c r="J44" s="9"/>
      <c r="K44" s="9"/>
      <c r="L44" s="9"/>
      <c r="M44" s="9"/>
      <c r="N44" s="9"/>
    </row>
    <row r="45" spans="8:14" ht="15.75">
      <c r="H45" s="9"/>
      <c r="I45" s="9"/>
      <c r="J45" s="9"/>
      <c r="K45" s="9"/>
      <c r="L45" s="9"/>
      <c r="M45" s="9"/>
      <c r="N45" s="9"/>
    </row>
    <row r="46" spans="8:14" ht="15.75">
      <c r="H46" s="9"/>
      <c r="I46" s="9"/>
      <c r="J46" s="9"/>
      <c r="K46" s="9"/>
      <c r="L46" s="9"/>
      <c r="M46" s="9"/>
      <c r="N46" s="9"/>
    </row>
    <row r="47" spans="8:14" ht="15.75">
      <c r="H47" s="9"/>
      <c r="I47" s="9"/>
      <c r="J47" s="9"/>
      <c r="K47" s="9"/>
      <c r="L47" s="9"/>
      <c r="M47" s="9"/>
      <c r="N47" s="9"/>
    </row>
    <row r="48" spans="8:14" ht="15.75">
      <c r="H48" s="9"/>
      <c r="I48" s="9"/>
      <c r="J48" s="9"/>
      <c r="K48" s="9"/>
      <c r="L48" s="9"/>
      <c r="M48" s="9"/>
      <c r="N48" s="9"/>
    </row>
    <row r="49" spans="8:14" ht="15.75">
      <c r="H49" s="9"/>
      <c r="I49" s="9"/>
      <c r="J49" s="9"/>
      <c r="K49" s="9"/>
      <c r="L49" s="9"/>
      <c r="M49" s="9"/>
      <c r="N49" s="9"/>
    </row>
    <row r="50" spans="8:14" ht="15.75">
      <c r="H50" s="9"/>
      <c r="I50" s="9"/>
      <c r="J50" s="9"/>
      <c r="K50" s="9"/>
      <c r="L50" s="9"/>
      <c r="M50" s="9"/>
      <c r="N50" s="9"/>
    </row>
    <row r="51" spans="8:14" ht="15.75">
      <c r="H51" s="9"/>
      <c r="I51" s="9"/>
      <c r="J51" s="9"/>
      <c r="K51" s="9"/>
      <c r="L51" s="9"/>
      <c r="M51" s="9"/>
      <c r="N51" s="9"/>
    </row>
    <row r="52" spans="8:14" ht="15.75">
      <c r="H52" s="9"/>
      <c r="I52" s="9"/>
      <c r="J52" s="9"/>
      <c r="K52" s="9"/>
      <c r="L52" s="9"/>
      <c r="M52" s="9"/>
      <c r="N52" s="9"/>
    </row>
    <row r="53" spans="8:14" ht="15.75">
      <c r="H53" s="9"/>
      <c r="I53" s="9"/>
      <c r="J53" s="9"/>
      <c r="K53" s="9"/>
      <c r="L53" s="9"/>
      <c r="M53" s="9"/>
      <c r="N53" s="9"/>
    </row>
    <row r="54" spans="8:14" ht="15.75">
      <c r="H54" s="9"/>
      <c r="I54" s="9"/>
      <c r="J54" s="9"/>
      <c r="K54" s="9"/>
      <c r="L54" s="9"/>
      <c r="M54" s="9"/>
      <c r="N54" s="9"/>
    </row>
    <row r="55" spans="8:14" ht="15.75">
      <c r="H55" s="9"/>
      <c r="I55" s="9"/>
      <c r="J55" s="9"/>
      <c r="K55" s="9"/>
      <c r="L55" s="9"/>
      <c r="M55" s="9"/>
      <c r="N55" s="9"/>
    </row>
    <row r="56" spans="8:14" ht="15.75">
      <c r="H56" s="9"/>
      <c r="I56" s="9"/>
      <c r="J56" s="9"/>
      <c r="K56" s="9"/>
      <c r="L56" s="9"/>
      <c r="M56" s="9"/>
      <c r="N56" s="9"/>
    </row>
    <row r="57" spans="8:14" ht="15.75">
      <c r="H57" s="9"/>
      <c r="I57" s="9"/>
      <c r="J57" s="9"/>
      <c r="K57" s="9"/>
      <c r="L57" s="9"/>
      <c r="M57" s="9"/>
      <c r="N57" s="9"/>
    </row>
    <row r="58" spans="8:14" ht="15.75">
      <c r="H58" s="9"/>
      <c r="I58" s="9"/>
      <c r="J58" s="9"/>
      <c r="K58" s="9"/>
      <c r="L58" s="9"/>
      <c r="M58" s="9"/>
      <c r="N58" s="9"/>
    </row>
    <row r="59" spans="8:14" ht="15.75">
      <c r="H59" s="9"/>
      <c r="I59" s="9"/>
      <c r="J59" s="9"/>
      <c r="K59" s="9"/>
      <c r="L59" s="9"/>
      <c r="M59" s="9"/>
      <c r="N59" s="9"/>
    </row>
    <row r="60" spans="8:14" ht="15.75">
      <c r="H60" s="9"/>
      <c r="I60" s="9"/>
      <c r="J60" s="9"/>
      <c r="K60" s="9"/>
      <c r="L60" s="9"/>
      <c r="M60" s="9"/>
      <c r="N60" s="9"/>
    </row>
    <row r="61" spans="8:14" ht="15.75">
      <c r="H61" s="9"/>
      <c r="I61" s="9"/>
      <c r="J61" s="9"/>
      <c r="K61" s="9"/>
      <c r="L61" s="9"/>
      <c r="M61" s="9"/>
      <c r="N61" s="9"/>
    </row>
    <row r="62" spans="8:14" ht="15.75">
      <c r="H62" s="9"/>
      <c r="I62" s="9"/>
      <c r="J62" s="9"/>
      <c r="K62" s="9"/>
      <c r="L62" s="9"/>
      <c r="M62" s="9"/>
      <c r="N62" s="9"/>
    </row>
    <row r="63" spans="8:14" ht="15.75">
      <c r="H63" s="9"/>
      <c r="I63" s="9"/>
      <c r="J63" s="9"/>
      <c r="K63" s="9"/>
      <c r="L63" s="9"/>
      <c r="M63" s="9"/>
      <c r="N63" s="9"/>
    </row>
    <row r="64" spans="8:14" ht="15.75">
      <c r="H64" s="9"/>
      <c r="I64" s="9"/>
      <c r="J64" s="9"/>
      <c r="K64" s="9"/>
      <c r="L64" s="9"/>
      <c r="M64" s="9"/>
      <c r="N64" s="9"/>
    </row>
    <row r="65" spans="8:14" ht="15.75">
      <c r="H65" s="9"/>
      <c r="I65" s="9"/>
      <c r="J65" s="9"/>
      <c r="K65" s="9"/>
      <c r="L65" s="9"/>
      <c r="M65" s="9"/>
      <c r="N65" s="9"/>
    </row>
    <row r="66" spans="8:14" ht="15.75">
      <c r="H66" s="9"/>
      <c r="I66" s="9"/>
      <c r="J66" s="9"/>
      <c r="K66" s="9"/>
      <c r="L66" s="9"/>
      <c r="M66" s="9"/>
      <c r="N66" s="9"/>
    </row>
    <row r="67" spans="8:14" ht="15.75">
      <c r="H67" s="9"/>
      <c r="I67" s="9"/>
      <c r="J67" s="9"/>
      <c r="K67" s="9"/>
      <c r="L67" s="9"/>
      <c r="M67" s="9"/>
      <c r="N67" s="9"/>
    </row>
    <row r="68" spans="8:14" ht="15.75">
      <c r="H68" s="9"/>
      <c r="I68" s="9"/>
      <c r="J68" s="9"/>
      <c r="K68" s="9"/>
      <c r="L68" s="9"/>
      <c r="M68" s="9"/>
      <c r="N68" s="9"/>
    </row>
    <row r="69" spans="8:14" ht="15.75">
      <c r="H69" s="9"/>
      <c r="I69" s="9"/>
      <c r="J69" s="9"/>
      <c r="K69" s="9"/>
      <c r="L69" s="9"/>
      <c r="M69" s="9"/>
      <c r="N69" s="9"/>
    </row>
    <row r="70" spans="8:14" ht="15.75">
      <c r="H70" s="9"/>
      <c r="I70" s="9"/>
      <c r="J70" s="9"/>
      <c r="K70" s="9"/>
      <c r="L70" s="9"/>
      <c r="M70" s="9"/>
      <c r="N70" s="9"/>
    </row>
    <row r="71" spans="8:14" ht="15.75">
      <c r="H71" s="9"/>
      <c r="I71" s="9"/>
      <c r="J71" s="9"/>
      <c r="K71" s="9"/>
      <c r="L71" s="9"/>
      <c r="M71" s="9"/>
      <c r="N71" s="9"/>
    </row>
    <row r="72" spans="8:14" ht="15.75">
      <c r="H72" s="9"/>
      <c r="I72" s="9"/>
      <c r="J72" s="9"/>
      <c r="K72" s="9"/>
      <c r="L72" s="9"/>
      <c r="M72" s="9"/>
      <c r="N72" s="9"/>
    </row>
    <row r="73" spans="8:14" ht="15.75">
      <c r="H73" s="9"/>
      <c r="I73" s="9"/>
      <c r="J73" s="9"/>
      <c r="K73" s="9"/>
      <c r="L73" s="9"/>
      <c r="M73" s="9"/>
      <c r="N73" s="9"/>
    </row>
    <row r="74" spans="8:14" ht="15.75">
      <c r="H74" s="9"/>
      <c r="I74" s="9"/>
      <c r="J74" s="9"/>
      <c r="K74" s="9"/>
      <c r="L74" s="9"/>
      <c r="M74" s="9"/>
      <c r="N74" s="9"/>
    </row>
    <row r="75" spans="8:14" ht="15.75">
      <c r="H75" s="9"/>
      <c r="I75" s="9"/>
      <c r="J75" s="9"/>
      <c r="K75" s="9"/>
      <c r="L75" s="9"/>
      <c r="M75" s="9"/>
      <c r="N75" s="9"/>
    </row>
    <row r="76" spans="8:14" ht="15.75">
      <c r="H76" s="9"/>
      <c r="I76" s="9"/>
      <c r="J76" s="9"/>
      <c r="K76" s="9"/>
      <c r="L76" s="9"/>
      <c r="M76" s="9"/>
      <c r="N76" s="9"/>
    </row>
    <row r="77" spans="8:14" ht="15.75">
      <c r="H77" s="9"/>
      <c r="I77" s="9"/>
      <c r="J77" s="9"/>
      <c r="K77" s="9"/>
      <c r="L77" s="9"/>
      <c r="M77" s="9"/>
      <c r="N77" s="9"/>
    </row>
    <row r="78" spans="8:14" ht="15.75">
      <c r="H78" s="9"/>
      <c r="I78" s="9"/>
      <c r="J78" s="9"/>
      <c r="K78" s="9"/>
      <c r="L78" s="9"/>
      <c r="M78" s="9"/>
      <c r="N78" s="9"/>
    </row>
    <row r="79" spans="8:14" ht="15.75">
      <c r="H79" s="9"/>
      <c r="I79" s="9"/>
      <c r="J79" s="9"/>
      <c r="K79" s="9"/>
      <c r="L79" s="9"/>
      <c r="M79" s="9"/>
      <c r="N79" s="9"/>
    </row>
    <row r="80" spans="8:14" ht="15.75">
      <c r="H80" s="9"/>
      <c r="I80" s="9"/>
      <c r="J80" s="9"/>
      <c r="K80" s="9"/>
      <c r="L80" s="9"/>
      <c r="M80" s="9"/>
      <c r="N80" s="9"/>
    </row>
    <row r="81" spans="8:14" ht="15.75">
      <c r="H81" s="9"/>
      <c r="I81" s="9"/>
      <c r="J81" s="9"/>
      <c r="K81" s="9"/>
      <c r="L81" s="9"/>
      <c r="M81" s="9"/>
      <c r="N81" s="9"/>
    </row>
    <row r="82" spans="8:14" ht="15.75">
      <c r="H82" s="9"/>
      <c r="I82" s="9"/>
      <c r="J82" s="9"/>
      <c r="K82" s="9"/>
      <c r="L82" s="9"/>
      <c r="M82" s="9"/>
      <c r="N82" s="9"/>
    </row>
    <row r="83" spans="8:14" ht="15.75">
      <c r="H83" s="9"/>
      <c r="I83" s="9"/>
      <c r="J83" s="9"/>
      <c r="K83" s="9"/>
      <c r="L83" s="9"/>
      <c r="M83" s="9"/>
      <c r="N83" s="9"/>
    </row>
    <row r="84" spans="8:12" ht="15.75">
      <c r="H84" s="9"/>
      <c r="I84" s="9"/>
      <c r="J84" s="9"/>
      <c r="K84" s="9"/>
      <c r="L84" s="9"/>
    </row>
    <row r="85" spans="8:12" ht="15.75">
      <c r="H85" s="9"/>
      <c r="I85" s="9"/>
      <c r="J85" s="9"/>
      <c r="K85" s="9"/>
      <c r="L85" s="9"/>
    </row>
    <row r="86" spans="8:12" ht="15.75">
      <c r="H86" s="9"/>
      <c r="I86" s="9"/>
      <c r="J86" s="9"/>
      <c r="K86" s="9"/>
      <c r="L86" s="9"/>
    </row>
    <row r="87" spans="8:12" ht="15.75">
      <c r="H87" s="9"/>
      <c r="I87" s="9"/>
      <c r="J87" s="9"/>
      <c r="K87" s="9"/>
      <c r="L87" s="9"/>
    </row>
    <row r="88" spans="8:12" ht="15.75">
      <c r="H88" s="9"/>
      <c r="I88" s="9"/>
      <c r="J88" s="9"/>
      <c r="K88" s="9"/>
      <c r="L88" s="9"/>
    </row>
    <row r="89" spans="8:12" ht="15.75">
      <c r="H89" s="9"/>
      <c r="I89" s="9"/>
      <c r="J89" s="9"/>
      <c r="K89" s="9"/>
      <c r="L89" s="9"/>
    </row>
    <row r="90" spans="8:12" ht="15.75">
      <c r="H90" s="9"/>
      <c r="I90" s="9"/>
      <c r="J90" s="9"/>
      <c r="K90" s="9"/>
      <c r="L90" s="9"/>
    </row>
    <row r="91" spans="8:12" ht="15.75">
      <c r="H91" s="9"/>
      <c r="I91" s="9"/>
      <c r="J91" s="9"/>
      <c r="K91" s="9"/>
      <c r="L91" s="9"/>
    </row>
    <row r="92" spans="8:12" ht="15.75">
      <c r="H92" s="9"/>
      <c r="I92" s="9"/>
      <c r="J92" s="9"/>
      <c r="K92" s="9"/>
      <c r="L92" s="9"/>
    </row>
    <row r="93" spans="8:12" ht="15.75">
      <c r="H93" s="9"/>
      <c r="I93" s="9"/>
      <c r="J93" s="9"/>
      <c r="K93" s="9"/>
      <c r="L93" s="9"/>
    </row>
    <row r="94" spans="8:12" ht="15.75">
      <c r="H94" s="9"/>
      <c r="I94" s="9"/>
      <c r="J94" s="9"/>
      <c r="K94" s="9"/>
      <c r="L94" s="9"/>
    </row>
    <row r="95" spans="8:12" ht="15.75">
      <c r="H95" s="9"/>
      <c r="I95" s="9"/>
      <c r="J95" s="9"/>
      <c r="K95" s="9"/>
      <c r="L95" s="9"/>
    </row>
    <row r="96" spans="8:12" ht="15.75">
      <c r="H96" s="9"/>
      <c r="I96" s="9"/>
      <c r="J96" s="9"/>
      <c r="K96" s="9"/>
      <c r="L96" s="9"/>
    </row>
    <row r="97" spans="8:12" ht="15.75">
      <c r="H97" s="9"/>
      <c r="I97" s="9"/>
      <c r="J97" s="9"/>
      <c r="K97" s="9"/>
      <c r="L97" s="9"/>
    </row>
    <row r="98" spans="8:12" ht="15.75">
      <c r="H98" s="9"/>
      <c r="I98" s="9"/>
      <c r="J98" s="9"/>
      <c r="K98" s="9"/>
      <c r="L98" s="9"/>
    </row>
    <row r="99" spans="8:12" ht="15.75">
      <c r="H99" s="9"/>
      <c r="I99" s="9"/>
      <c r="J99" s="9"/>
      <c r="K99" s="9"/>
      <c r="L99" s="9"/>
    </row>
    <row r="100" spans="8:12" ht="15.75">
      <c r="H100" s="9"/>
      <c r="I100" s="9"/>
      <c r="J100" s="9"/>
      <c r="K100" s="9"/>
      <c r="L100" s="9"/>
    </row>
    <row r="101" spans="8:12" ht="15.75">
      <c r="H101" s="9"/>
      <c r="I101" s="9"/>
      <c r="J101" s="9"/>
      <c r="K101" s="9"/>
      <c r="L101" s="9"/>
    </row>
    <row r="102" spans="8:12" ht="15.75">
      <c r="H102" s="9"/>
      <c r="I102" s="9"/>
      <c r="J102" s="9"/>
      <c r="K102" s="9"/>
      <c r="L102" s="9"/>
    </row>
    <row r="103" spans="8:12" ht="15.75">
      <c r="H103" s="9"/>
      <c r="I103" s="9"/>
      <c r="J103" s="9"/>
      <c r="K103" s="9"/>
      <c r="L103" s="9"/>
    </row>
    <row r="104" spans="8:12" ht="15.75">
      <c r="H104" s="9"/>
      <c r="I104" s="9"/>
      <c r="J104" s="9"/>
      <c r="K104" s="9"/>
      <c r="L104" s="9"/>
    </row>
    <row r="105" spans="8:12" ht="15.75">
      <c r="H105" s="9"/>
      <c r="I105" s="9"/>
      <c r="J105" s="9"/>
      <c r="K105" s="9"/>
      <c r="L105" s="9"/>
    </row>
    <row r="106" spans="8:12" ht="15.75">
      <c r="H106" s="9"/>
      <c r="I106" s="9"/>
      <c r="J106" s="9"/>
      <c r="K106" s="9"/>
      <c r="L106" s="9"/>
    </row>
    <row r="107" spans="8:12" ht="15.75">
      <c r="H107" s="9"/>
      <c r="I107" s="9"/>
      <c r="J107" s="9"/>
      <c r="K107" s="9"/>
      <c r="L107" s="9"/>
    </row>
    <row r="108" spans="8:12" ht="15.75">
      <c r="H108" s="9"/>
      <c r="I108" s="9"/>
      <c r="J108" s="9"/>
      <c r="K108" s="9"/>
      <c r="L108" s="9"/>
    </row>
    <row r="109" spans="8:12" ht="15.75">
      <c r="H109" s="9"/>
      <c r="I109" s="9"/>
      <c r="J109" s="9"/>
      <c r="K109" s="9"/>
      <c r="L109" s="9"/>
    </row>
    <row r="110" spans="8:12" ht="15.75">
      <c r="H110" s="9"/>
      <c r="I110" s="9"/>
      <c r="J110" s="9"/>
      <c r="K110" s="9"/>
      <c r="L110" s="9"/>
    </row>
    <row r="111" spans="8:12" ht="15.75">
      <c r="H111" s="9"/>
      <c r="I111" s="9"/>
      <c r="J111" s="9"/>
      <c r="K111" s="9"/>
      <c r="L111" s="9"/>
    </row>
    <row r="112" spans="8:12" ht="15.75">
      <c r="H112" s="9"/>
      <c r="I112" s="9"/>
      <c r="J112" s="9"/>
      <c r="K112" s="9"/>
      <c r="L112" s="9"/>
    </row>
    <row r="113" spans="8:12" ht="15.75">
      <c r="H113" s="9"/>
      <c r="I113" s="9"/>
      <c r="J113" s="9"/>
      <c r="K113" s="9"/>
      <c r="L113" s="9"/>
    </row>
    <row r="114" spans="8:12" ht="15.75">
      <c r="H114" s="9"/>
      <c r="I114" s="9"/>
      <c r="J114" s="9"/>
      <c r="K114" s="9"/>
      <c r="L114" s="9"/>
    </row>
    <row r="115" spans="8:12" ht="15.75">
      <c r="H115" s="9"/>
      <c r="I115" s="9"/>
      <c r="J115" s="9"/>
      <c r="K115" s="9"/>
      <c r="L115" s="9"/>
    </row>
    <row r="116" spans="8:12" ht="15.75">
      <c r="H116" s="9"/>
      <c r="I116" s="9"/>
      <c r="J116" s="9"/>
      <c r="K116" s="9"/>
      <c r="L116" s="9"/>
    </row>
    <row r="117" spans="8:12" ht="15.75">
      <c r="H117" s="9"/>
      <c r="I117" s="9"/>
      <c r="J117" s="9"/>
      <c r="K117" s="9"/>
      <c r="L117" s="9"/>
    </row>
    <row r="118" spans="8:12" ht="15.75">
      <c r="H118" s="9"/>
      <c r="I118" s="9"/>
      <c r="J118" s="9"/>
      <c r="K118" s="9"/>
      <c r="L118" s="9"/>
    </row>
    <row r="119" spans="8:12" ht="15.75">
      <c r="H119" s="9"/>
      <c r="I119" s="9"/>
      <c r="J119" s="9"/>
      <c r="K119" s="9"/>
      <c r="L119" s="9"/>
    </row>
    <row r="120" spans="8:12" ht="15.75">
      <c r="H120" s="9"/>
      <c r="I120" s="9"/>
      <c r="J120" s="9"/>
      <c r="K120" s="9"/>
      <c r="L120" s="9"/>
    </row>
    <row r="121" spans="8:12" ht="15.75">
      <c r="H121" s="9"/>
      <c r="I121" s="9"/>
      <c r="J121" s="9"/>
      <c r="K121" s="9"/>
      <c r="L121" s="9"/>
    </row>
    <row r="122" spans="8:12" ht="15.75">
      <c r="H122" s="9"/>
      <c r="I122" s="9"/>
      <c r="J122" s="9"/>
      <c r="K122" s="9"/>
      <c r="L122" s="9"/>
    </row>
    <row r="123" spans="8:12" ht="15.75">
      <c r="H123" s="9"/>
      <c r="I123" s="9"/>
      <c r="J123" s="9"/>
      <c r="K123" s="9"/>
      <c r="L123" s="9"/>
    </row>
    <row r="124" spans="8:12" ht="15.75">
      <c r="H124" s="9"/>
      <c r="I124" s="9"/>
      <c r="J124" s="9"/>
      <c r="K124" s="9"/>
      <c r="L124" s="9"/>
    </row>
    <row r="125" spans="8:12" ht="15.75">
      <c r="H125" s="9"/>
      <c r="I125" s="9"/>
      <c r="J125" s="9"/>
      <c r="K125" s="9"/>
      <c r="L125" s="9"/>
    </row>
    <row r="126" spans="8:12" ht="15.75">
      <c r="H126" s="9"/>
      <c r="I126" s="9"/>
      <c r="J126" s="9"/>
      <c r="K126" s="9"/>
      <c r="L126" s="9"/>
    </row>
    <row r="127" spans="8:12" ht="15.75">
      <c r="H127" s="9"/>
      <c r="I127" s="9"/>
      <c r="J127" s="9"/>
      <c r="K127" s="9"/>
      <c r="L127" s="9"/>
    </row>
    <row r="128" spans="8:12" ht="15.75">
      <c r="H128" s="9"/>
      <c r="I128" s="9"/>
      <c r="J128" s="9"/>
      <c r="K128" s="9"/>
      <c r="L128" s="9"/>
    </row>
    <row r="129" spans="8:12" ht="15.75">
      <c r="H129" s="9"/>
      <c r="I129" s="9"/>
      <c r="J129" s="9"/>
      <c r="K129" s="9"/>
      <c r="L129" s="9"/>
    </row>
    <row r="130" spans="8:12" ht="15.75">
      <c r="H130" s="9"/>
      <c r="I130" s="9"/>
      <c r="J130" s="9"/>
      <c r="K130" s="9"/>
      <c r="L130" s="9"/>
    </row>
    <row r="131" spans="8:12" ht="15.75">
      <c r="H131" s="9"/>
      <c r="I131" s="9"/>
      <c r="J131" s="9"/>
      <c r="K131" s="9"/>
      <c r="L131" s="9"/>
    </row>
    <row r="132" spans="8:12" ht="15.75">
      <c r="H132" s="9"/>
      <c r="I132" s="9"/>
      <c r="J132" s="9"/>
      <c r="K132" s="9"/>
      <c r="L132" s="9"/>
    </row>
    <row r="133" spans="8:12" ht="15.75">
      <c r="H133" s="9"/>
      <c r="I133" s="9"/>
      <c r="J133" s="9"/>
      <c r="K133" s="9"/>
      <c r="L133" s="9"/>
    </row>
    <row r="134" spans="8:12" ht="15.75">
      <c r="H134" s="9"/>
      <c r="I134" s="9"/>
      <c r="J134" s="9"/>
      <c r="K134" s="9"/>
      <c r="L134" s="9"/>
    </row>
    <row r="135" spans="8:12" ht="15.75">
      <c r="H135" s="9"/>
      <c r="I135" s="9"/>
      <c r="J135" s="9"/>
      <c r="K135" s="9"/>
      <c r="L135" s="9"/>
    </row>
    <row r="136" spans="8:12" ht="15.75">
      <c r="H136" s="9"/>
      <c r="I136" s="9"/>
      <c r="J136" s="9"/>
      <c r="K136" s="9"/>
      <c r="L136" s="9"/>
    </row>
    <row r="137" spans="8:12" ht="15.75">
      <c r="H137" s="9"/>
      <c r="I137" s="9"/>
      <c r="J137" s="9"/>
      <c r="K137" s="9"/>
      <c r="L137" s="9"/>
    </row>
    <row r="138" spans="8:12" ht="15.75">
      <c r="H138" s="9"/>
      <c r="I138" s="9"/>
      <c r="J138" s="9"/>
      <c r="K138" s="9"/>
      <c r="L138" s="9"/>
    </row>
    <row r="139" spans="8:12" ht="15.75">
      <c r="H139" s="9"/>
      <c r="I139" s="9"/>
      <c r="J139" s="9"/>
      <c r="K139" s="9"/>
      <c r="L139" s="9"/>
    </row>
  </sheetData>
  <sheetProtection/>
  <mergeCells count="8">
    <mergeCell ref="Q5:Q7"/>
    <mergeCell ref="R5:S6"/>
    <mergeCell ref="A2:S2"/>
    <mergeCell ref="A5:A7"/>
    <mergeCell ref="B5:B7"/>
    <mergeCell ref="C5:G6"/>
    <mergeCell ref="H5:L6"/>
    <mergeCell ref="M5:P6"/>
  </mergeCells>
  <printOptions/>
  <pageMargins left="0.17" right="0.16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9"/>
  <sheetViews>
    <sheetView zoomScale="71" zoomScaleNormal="71" zoomScalePageLayoutView="0" workbookViewId="0" topLeftCell="A1">
      <selection activeCell="A2" sqref="A2:S2"/>
    </sheetView>
  </sheetViews>
  <sheetFormatPr defaultColWidth="9.140625" defaultRowHeight="12"/>
  <cols>
    <col min="1" max="1" width="7.00390625" style="2" customWidth="1"/>
    <col min="2" max="2" width="40.8515625" style="10" customWidth="1"/>
    <col min="3" max="3" width="23.421875" style="2" customWidth="1"/>
    <col min="4" max="4" width="25.7109375" style="2" customWidth="1"/>
    <col min="5" max="7" width="20.8515625" style="2" customWidth="1"/>
    <col min="8" max="8" width="24.28125" style="2" customWidth="1"/>
    <col min="9" max="11" width="21.421875" style="2" customWidth="1"/>
    <col min="12" max="12" width="18.8515625" style="2" bestFit="1" customWidth="1"/>
    <col min="13" max="13" width="22.421875" style="2" customWidth="1"/>
    <col min="14" max="14" width="19.140625" style="2" customWidth="1"/>
    <col min="15" max="15" width="21.28125" style="2" customWidth="1"/>
    <col min="16" max="16" width="19.140625" style="2" customWidth="1"/>
    <col min="17" max="17" width="21.8515625" style="2" customWidth="1"/>
    <col min="18" max="19" width="14.140625" style="2" customWidth="1"/>
    <col min="20" max="16384" width="9.28125" style="2" customWidth="1"/>
  </cols>
  <sheetData>
    <row r="1" spans="1:17" s="4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7" s="4" customFormat="1" ht="31.5" customHeight="1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5"/>
      <c r="U2" s="5"/>
      <c r="V2" s="5"/>
      <c r="W2" s="5"/>
      <c r="X2" s="5"/>
      <c r="Y2" s="5"/>
      <c r="Z2" s="5"/>
      <c r="AA2" s="5"/>
    </row>
    <row r="3" spans="1:17" s="4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="4" customFormat="1" ht="15.75">
      <c r="Q4" s="4" t="s">
        <v>40</v>
      </c>
    </row>
    <row r="5" spans="1:19" ht="24.75" customHeight="1">
      <c r="A5" s="40" t="s">
        <v>15</v>
      </c>
      <c r="B5" s="41" t="s">
        <v>16</v>
      </c>
      <c r="C5" s="37" t="s">
        <v>17</v>
      </c>
      <c r="D5" s="37"/>
      <c r="E5" s="37"/>
      <c r="F5" s="37"/>
      <c r="G5" s="37"/>
      <c r="H5" s="37" t="s">
        <v>18</v>
      </c>
      <c r="I5" s="37"/>
      <c r="J5" s="37"/>
      <c r="K5" s="37"/>
      <c r="L5" s="39"/>
      <c r="M5" s="37" t="s">
        <v>19</v>
      </c>
      <c r="N5" s="37"/>
      <c r="O5" s="37"/>
      <c r="P5" s="37"/>
      <c r="Q5" s="37" t="s">
        <v>30</v>
      </c>
      <c r="R5" s="37" t="s">
        <v>31</v>
      </c>
      <c r="S5" s="38"/>
    </row>
    <row r="6" spans="1:19" ht="15" customHeight="1">
      <c r="A6" s="40"/>
      <c r="B6" s="41"/>
      <c r="C6" s="37"/>
      <c r="D6" s="37"/>
      <c r="E6" s="37"/>
      <c r="F6" s="37"/>
      <c r="G6" s="37"/>
      <c r="H6" s="39"/>
      <c r="I6" s="39"/>
      <c r="J6" s="39"/>
      <c r="K6" s="39"/>
      <c r="L6" s="39"/>
      <c r="M6" s="37"/>
      <c r="N6" s="37"/>
      <c r="O6" s="37"/>
      <c r="P6" s="37"/>
      <c r="Q6" s="37"/>
      <c r="R6" s="37"/>
      <c r="S6" s="38"/>
    </row>
    <row r="7" spans="1:19" ht="75.75" customHeight="1">
      <c r="A7" s="40"/>
      <c r="B7" s="41"/>
      <c r="C7" s="25" t="s">
        <v>20</v>
      </c>
      <c r="D7" s="25" t="s">
        <v>21</v>
      </c>
      <c r="E7" s="25" t="s">
        <v>22</v>
      </c>
      <c r="F7" s="25" t="s">
        <v>23</v>
      </c>
      <c r="G7" s="25" t="s">
        <v>33</v>
      </c>
      <c r="H7" s="25" t="s">
        <v>20</v>
      </c>
      <c r="I7" s="25" t="s">
        <v>34</v>
      </c>
      <c r="J7" s="25" t="s">
        <v>25</v>
      </c>
      <c r="K7" s="25" t="s">
        <v>24</v>
      </c>
      <c r="L7" s="25" t="s">
        <v>26</v>
      </c>
      <c r="M7" s="25" t="s">
        <v>20</v>
      </c>
      <c r="N7" s="25" t="s">
        <v>27</v>
      </c>
      <c r="O7" s="25" t="s">
        <v>28</v>
      </c>
      <c r="P7" s="25" t="s">
        <v>29</v>
      </c>
      <c r="Q7" s="37"/>
      <c r="R7" s="1" t="s">
        <v>0</v>
      </c>
      <c r="S7" s="26" t="s">
        <v>1</v>
      </c>
    </row>
    <row r="8" spans="1:19" ht="28.5" customHeight="1">
      <c r="A8" s="20">
        <v>1</v>
      </c>
      <c r="B8" s="21" t="s">
        <v>2</v>
      </c>
      <c r="C8" s="22">
        <v>2513062099</v>
      </c>
      <c r="D8" s="23">
        <v>32916433</v>
      </c>
      <c r="E8" s="23">
        <v>867620816</v>
      </c>
      <c r="F8" s="23">
        <v>1312379977</v>
      </c>
      <c r="G8" s="22">
        <v>300144873</v>
      </c>
      <c r="H8" s="23">
        <v>3858530490</v>
      </c>
      <c r="I8" s="23">
        <v>749344719</v>
      </c>
      <c r="J8" s="23">
        <v>1771159827</v>
      </c>
      <c r="K8" s="23">
        <v>1078115885</v>
      </c>
      <c r="L8" s="22">
        <v>259910059</v>
      </c>
      <c r="M8" s="22">
        <v>-1345468391</v>
      </c>
      <c r="N8" s="22">
        <v>515551278</v>
      </c>
      <c r="O8" s="23">
        <v>-1861682644</v>
      </c>
      <c r="P8" s="22">
        <v>662975</v>
      </c>
      <c r="Q8" s="22">
        <v>-811904622</v>
      </c>
      <c r="R8" s="24">
        <v>-0.3230738398080469</v>
      </c>
      <c r="S8" s="24">
        <v>-0.6034364147317973</v>
      </c>
    </row>
    <row r="9" spans="1:19" ht="28.5" customHeight="1">
      <c r="A9" s="11">
        <v>2</v>
      </c>
      <c r="B9" s="12" t="s">
        <v>3</v>
      </c>
      <c r="C9" s="13">
        <v>2802574717</v>
      </c>
      <c r="D9" s="14">
        <v>119430285</v>
      </c>
      <c r="E9" s="14">
        <v>70537640</v>
      </c>
      <c r="F9" s="14">
        <v>2549090231</v>
      </c>
      <c r="G9" s="13">
        <v>63516561</v>
      </c>
      <c r="H9" s="14">
        <v>2422564973</v>
      </c>
      <c r="I9" s="14">
        <v>1163439092</v>
      </c>
      <c r="J9" s="14">
        <v>732263017</v>
      </c>
      <c r="K9" s="14">
        <v>453907760</v>
      </c>
      <c r="L9" s="13">
        <v>72955104</v>
      </c>
      <c r="M9" s="13">
        <v>380009744</v>
      </c>
      <c r="N9" s="13">
        <v>2758091</v>
      </c>
      <c r="O9" s="14">
        <v>94763265</v>
      </c>
      <c r="P9" s="13">
        <v>282488388</v>
      </c>
      <c r="Q9" s="13">
        <v>21295668</v>
      </c>
      <c r="R9" s="15">
        <v>0.007598608476278494</v>
      </c>
      <c r="S9" s="15">
        <v>0.056039794600635295</v>
      </c>
    </row>
    <row r="10" spans="1:19" ht="28.5" customHeight="1">
      <c r="A10" s="11">
        <v>3</v>
      </c>
      <c r="B10" s="12" t="s">
        <v>6</v>
      </c>
      <c r="C10" s="13">
        <v>2041029090</v>
      </c>
      <c r="D10" s="13">
        <v>543182376</v>
      </c>
      <c r="E10" s="13">
        <v>122156039</v>
      </c>
      <c r="F10" s="13">
        <v>1209953786</v>
      </c>
      <c r="G10" s="13">
        <v>165736889</v>
      </c>
      <c r="H10" s="13">
        <v>1763385511</v>
      </c>
      <c r="I10" s="13">
        <v>1186601213</v>
      </c>
      <c r="J10" s="13">
        <v>303331136</v>
      </c>
      <c r="K10" s="13">
        <v>236343834</v>
      </c>
      <c r="L10" s="13">
        <v>37109328</v>
      </c>
      <c r="M10" s="13">
        <v>277643579</v>
      </c>
      <c r="N10" s="13">
        <v>130000</v>
      </c>
      <c r="O10" s="13">
        <v>116327204</v>
      </c>
      <c r="P10" s="13">
        <v>161186375</v>
      </c>
      <c r="Q10" s="13">
        <v>4863670</v>
      </c>
      <c r="R10" s="16">
        <v>0.0023829498677061973</v>
      </c>
      <c r="S10" s="16">
        <v>0.01751767506209823</v>
      </c>
    </row>
    <row r="11" spans="1:19" ht="28.5" customHeight="1">
      <c r="A11" s="11">
        <v>4</v>
      </c>
      <c r="B11" s="12" t="s">
        <v>7</v>
      </c>
      <c r="C11" s="13">
        <v>620802264</v>
      </c>
      <c r="D11" s="13">
        <v>23059958</v>
      </c>
      <c r="E11" s="13">
        <v>156027012</v>
      </c>
      <c r="F11" s="13">
        <v>320902484</v>
      </c>
      <c r="G11" s="13">
        <v>120812810</v>
      </c>
      <c r="H11" s="13">
        <v>1070697660</v>
      </c>
      <c r="I11" s="13">
        <v>201338720</v>
      </c>
      <c r="J11" s="13">
        <v>456518447</v>
      </c>
      <c r="K11" s="13">
        <v>225497914</v>
      </c>
      <c r="L11" s="13">
        <v>187342579</v>
      </c>
      <c r="M11" s="13">
        <v>-449895396</v>
      </c>
      <c r="N11" s="13">
        <v>71730373</v>
      </c>
      <c r="O11" s="13">
        <v>-454307686</v>
      </c>
      <c r="P11" s="13">
        <v>-67318083</v>
      </c>
      <c r="Q11" s="13">
        <v>-260397019</v>
      </c>
      <c r="R11" s="16">
        <v>-0.4194524313139425</v>
      </c>
      <c r="S11" s="16">
        <v>-0.5787945849528098</v>
      </c>
    </row>
    <row r="12" spans="1:19" ht="28.5" customHeight="1">
      <c r="A12" s="11">
        <v>5</v>
      </c>
      <c r="B12" s="12" t="s">
        <v>4</v>
      </c>
      <c r="C12" s="13">
        <v>1093484833</v>
      </c>
      <c r="D12" s="13">
        <v>122199424</v>
      </c>
      <c r="E12" s="17">
        <v>22043408</v>
      </c>
      <c r="F12" s="13">
        <v>888061754</v>
      </c>
      <c r="G12" s="13">
        <v>61180247</v>
      </c>
      <c r="H12" s="13">
        <v>974917695</v>
      </c>
      <c r="I12" s="17">
        <v>411597305</v>
      </c>
      <c r="J12" s="13">
        <v>185646396</v>
      </c>
      <c r="K12" s="13">
        <v>309914075</v>
      </c>
      <c r="L12" s="13">
        <v>67759919</v>
      </c>
      <c r="M12" s="13">
        <v>118567138</v>
      </c>
      <c r="N12" s="13">
        <v>107170492</v>
      </c>
      <c r="O12" s="13">
        <v>-3665294</v>
      </c>
      <c r="P12" s="13">
        <v>15061940</v>
      </c>
      <c r="Q12" s="13">
        <v>3238388</v>
      </c>
      <c r="R12" s="16">
        <v>0.002961529874278558</v>
      </c>
      <c r="S12" s="16">
        <v>0.027312694348749483</v>
      </c>
    </row>
    <row r="13" spans="1:19" ht="28.5" customHeight="1">
      <c r="A13" s="11">
        <v>6</v>
      </c>
      <c r="B13" s="12" t="s">
        <v>5</v>
      </c>
      <c r="C13" s="13">
        <v>978658000</v>
      </c>
      <c r="D13" s="13">
        <v>125293000</v>
      </c>
      <c r="E13" s="13">
        <v>91553000</v>
      </c>
      <c r="F13" s="13">
        <v>660045000</v>
      </c>
      <c r="G13" s="13">
        <v>101767000</v>
      </c>
      <c r="H13" s="13">
        <v>873370000</v>
      </c>
      <c r="I13" s="13">
        <v>486806000</v>
      </c>
      <c r="J13" s="13">
        <v>160639000</v>
      </c>
      <c r="K13" s="13">
        <v>154116000</v>
      </c>
      <c r="L13" s="13">
        <v>71809000</v>
      </c>
      <c r="M13" s="13">
        <v>105288000</v>
      </c>
      <c r="N13" s="13">
        <v>52665000</v>
      </c>
      <c r="O13" s="13">
        <v>51330000</v>
      </c>
      <c r="P13" s="13">
        <v>1293000</v>
      </c>
      <c r="Q13" s="13">
        <v>10443000</v>
      </c>
      <c r="R13" s="16">
        <v>0.010670734822583579</v>
      </c>
      <c r="S13" s="16">
        <v>0.0991850923182129</v>
      </c>
    </row>
    <row r="14" spans="1:19" ht="28.5" customHeight="1">
      <c r="A14" s="11">
        <v>7</v>
      </c>
      <c r="B14" s="12" t="s">
        <v>14</v>
      </c>
      <c r="C14" s="13">
        <v>295592594</v>
      </c>
      <c r="D14" s="13">
        <v>8225131</v>
      </c>
      <c r="E14" s="18">
        <v>11859072</v>
      </c>
      <c r="F14" s="13">
        <v>258840282</v>
      </c>
      <c r="G14" s="13">
        <v>16668109</v>
      </c>
      <c r="H14" s="13">
        <v>252912647</v>
      </c>
      <c r="I14" s="13">
        <v>181530204</v>
      </c>
      <c r="J14" s="13">
        <v>41942410</v>
      </c>
      <c r="K14" s="13">
        <v>27757044</v>
      </c>
      <c r="L14" s="13">
        <v>1682989</v>
      </c>
      <c r="M14" s="13">
        <v>42679947</v>
      </c>
      <c r="N14" s="13">
        <v>31956081</v>
      </c>
      <c r="O14" s="13">
        <v>10678515</v>
      </c>
      <c r="P14" s="13">
        <v>45351</v>
      </c>
      <c r="Q14" s="13">
        <v>638469</v>
      </c>
      <c r="R14" s="16">
        <v>0.0022</v>
      </c>
      <c r="S14" s="16">
        <v>0.015</v>
      </c>
    </row>
    <row r="15" spans="1:19" ht="28.5" customHeight="1">
      <c r="A15" s="11">
        <v>8</v>
      </c>
      <c r="B15" s="12" t="s">
        <v>35</v>
      </c>
      <c r="C15" s="18">
        <v>267618852</v>
      </c>
      <c r="D15" s="18">
        <v>9640169</v>
      </c>
      <c r="E15" s="18">
        <v>47401340</v>
      </c>
      <c r="F15" s="18">
        <v>179375655</v>
      </c>
      <c r="G15" s="18">
        <v>31201688</v>
      </c>
      <c r="H15" s="18">
        <v>310291622</v>
      </c>
      <c r="I15" s="18">
        <v>16413644</v>
      </c>
      <c r="J15" s="18">
        <v>181240558</v>
      </c>
      <c r="K15" s="18">
        <v>73179077</v>
      </c>
      <c r="L15" s="18">
        <v>39458343</v>
      </c>
      <c r="M15" s="18">
        <v>-42672770</v>
      </c>
      <c r="N15" s="13">
        <v>29240200</v>
      </c>
      <c r="O15" s="13">
        <v>-67013392</v>
      </c>
      <c r="P15" s="13">
        <v>-4899578</v>
      </c>
      <c r="Q15" s="13">
        <v>-70463349</v>
      </c>
      <c r="R15" s="16">
        <v>-0.2632974040259316</v>
      </c>
      <c r="S15" s="16">
        <v>-1.651248536244542</v>
      </c>
    </row>
    <row r="16" spans="1:19" ht="28.5" customHeight="1">
      <c r="A16" s="11">
        <v>9</v>
      </c>
      <c r="B16" s="12" t="s">
        <v>9</v>
      </c>
      <c r="C16" s="13">
        <v>437802380</v>
      </c>
      <c r="D16" s="13">
        <v>118952727</v>
      </c>
      <c r="E16" s="18">
        <v>83773331</v>
      </c>
      <c r="F16" s="13">
        <v>147092253</v>
      </c>
      <c r="G16" s="13">
        <v>87984069</v>
      </c>
      <c r="H16" s="13">
        <v>343415014</v>
      </c>
      <c r="I16" s="13">
        <v>222063373</v>
      </c>
      <c r="J16" s="13">
        <v>4787989</v>
      </c>
      <c r="K16" s="13">
        <v>31502011</v>
      </c>
      <c r="L16" s="13">
        <v>85061641</v>
      </c>
      <c r="M16" s="13">
        <v>94387366</v>
      </c>
      <c r="N16" s="13">
        <v>1954426</v>
      </c>
      <c r="O16" s="13">
        <v>87847658</v>
      </c>
      <c r="P16" s="13">
        <v>4585282</v>
      </c>
      <c r="Q16" s="18">
        <v>33575071</v>
      </c>
      <c r="R16" s="16">
        <v>0.07669001479617356</v>
      </c>
      <c r="S16" s="16">
        <v>0.36712129435574425</v>
      </c>
    </row>
    <row r="17" spans="1:19" ht="28.5" customHeight="1">
      <c r="A17" s="11">
        <v>10</v>
      </c>
      <c r="B17" s="12" t="s">
        <v>8</v>
      </c>
      <c r="C17" s="13">
        <v>318571122</v>
      </c>
      <c r="D17" s="13">
        <v>45225235</v>
      </c>
      <c r="E17" s="18">
        <v>28114908</v>
      </c>
      <c r="F17" s="13">
        <v>223227456</v>
      </c>
      <c r="G17" s="13">
        <v>22003523</v>
      </c>
      <c r="H17" s="13">
        <v>273830905</v>
      </c>
      <c r="I17" s="13">
        <v>178483754</v>
      </c>
      <c r="J17" s="13">
        <v>18270895</v>
      </c>
      <c r="K17" s="13">
        <v>57195595</v>
      </c>
      <c r="L17" s="13">
        <v>19880661</v>
      </c>
      <c r="M17" s="13">
        <v>44740217</v>
      </c>
      <c r="N17" s="13">
        <v>17320530</v>
      </c>
      <c r="O17" s="13">
        <v>26323297</v>
      </c>
      <c r="P17" s="13">
        <v>1096390</v>
      </c>
      <c r="Q17" s="18">
        <v>688632</v>
      </c>
      <c r="R17" s="16">
        <v>0.0021616271923102937</v>
      </c>
      <c r="S17" s="16">
        <v>0.015391789449747192</v>
      </c>
    </row>
    <row r="18" spans="1:19" ht="28.5" customHeight="1">
      <c r="A18" s="11">
        <v>11</v>
      </c>
      <c r="B18" s="12" t="s">
        <v>13</v>
      </c>
      <c r="C18" s="13">
        <v>190210086</v>
      </c>
      <c r="D18" s="13">
        <v>20588286</v>
      </c>
      <c r="E18" s="13">
        <v>13457435</v>
      </c>
      <c r="F18" s="13">
        <v>94650178</v>
      </c>
      <c r="G18" s="13">
        <v>61514187</v>
      </c>
      <c r="H18" s="13">
        <v>168607817</v>
      </c>
      <c r="I18" s="13">
        <v>89840255</v>
      </c>
      <c r="J18" s="13">
        <v>21985115</v>
      </c>
      <c r="K18" s="13">
        <v>12143908</v>
      </c>
      <c r="L18" s="13">
        <v>44638539</v>
      </c>
      <c r="M18" s="13">
        <v>21602269</v>
      </c>
      <c r="N18" s="13">
        <v>18750000</v>
      </c>
      <c r="O18" s="13">
        <v>1986189</v>
      </c>
      <c r="P18" s="13">
        <v>866080</v>
      </c>
      <c r="Q18" s="13">
        <v>734326</v>
      </c>
      <c r="R18" s="16">
        <v>0.003860604952357784</v>
      </c>
      <c r="S18" s="16">
        <v>0.03399300323498425</v>
      </c>
    </row>
    <row r="19" spans="1:19" ht="28.5" customHeight="1">
      <c r="A19" s="11">
        <v>12</v>
      </c>
      <c r="B19" s="12" t="s">
        <v>10</v>
      </c>
      <c r="C19" s="13">
        <v>125443103</v>
      </c>
      <c r="D19" s="13">
        <v>7810808</v>
      </c>
      <c r="E19" s="18">
        <v>723578</v>
      </c>
      <c r="F19" s="13">
        <v>45747101</v>
      </c>
      <c r="G19" s="13">
        <v>71161616</v>
      </c>
      <c r="H19" s="13">
        <v>77665316</v>
      </c>
      <c r="I19" s="13">
        <v>22384049</v>
      </c>
      <c r="J19" s="13">
        <v>30130104</v>
      </c>
      <c r="K19" s="13">
        <v>10504815</v>
      </c>
      <c r="L19" s="13">
        <v>14646348</v>
      </c>
      <c r="M19" s="13">
        <v>47777787</v>
      </c>
      <c r="N19" s="13">
        <v>8954044</v>
      </c>
      <c r="O19" s="13">
        <v>22332286</v>
      </c>
      <c r="P19" s="13">
        <v>16491457</v>
      </c>
      <c r="Q19" s="18">
        <v>806657</v>
      </c>
      <c r="R19" s="16">
        <v>0.006430461146995065</v>
      </c>
      <c r="S19" s="16">
        <v>0.01688351534574006</v>
      </c>
    </row>
    <row r="20" spans="1:19" ht="28.5" customHeight="1">
      <c r="A20" s="11">
        <v>13</v>
      </c>
      <c r="B20" s="12" t="s">
        <v>12</v>
      </c>
      <c r="C20" s="13">
        <v>10077695</v>
      </c>
      <c r="D20" s="13">
        <v>192163</v>
      </c>
      <c r="E20" s="13"/>
      <c r="F20" s="13">
        <v>895177</v>
      </c>
      <c r="G20" s="13">
        <v>8990355</v>
      </c>
      <c r="H20" s="13">
        <v>1796978</v>
      </c>
      <c r="I20" s="13">
        <v>53458</v>
      </c>
      <c r="J20" s="19"/>
      <c r="K20" s="19"/>
      <c r="L20" s="13">
        <v>1743520</v>
      </c>
      <c r="M20" s="13">
        <v>8280717</v>
      </c>
      <c r="N20" s="13">
        <v>484000</v>
      </c>
      <c r="O20" s="13">
        <v>616469</v>
      </c>
      <c r="P20" s="13">
        <v>7180248</v>
      </c>
      <c r="Q20" s="18">
        <v>-53345</v>
      </c>
      <c r="R20" s="15">
        <v>-0.005293373137408902</v>
      </c>
      <c r="S20" s="15">
        <v>-0.006442075003891571</v>
      </c>
    </row>
    <row r="21" spans="1:19" ht="28.5" customHeight="1">
      <c r="A21" s="11">
        <v>14</v>
      </c>
      <c r="B21" s="12" t="s">
        <v>11</v>
      </c>
      <c r="C21" s="13">
        <v>8809150</v>
      </c>
      <c r="D21" s="13">
        <v>1404522</v>
      </c>
      <c r="E21" s="13">
        <v>134883</v>
      </c>
      <c r="F21" s="13">
        <v>2147164</v>
      </c>
      <c r="G21" s="13">
        <v>5122581</v>
      </c>
      <c r="H21" s="13">
        <v>1380443</v>
      </c>
      <c r="I21" s="13">
        <v>466349</v>
      </c>
      <c r="J21" s="19"/>
      <c r="K21" s="19"/>
      <c r="L21" s="13">
        <v>914094</v>
      </c>
      <c r="M21" s="13">
        <v>7428707</v>
      </c>
      <c r="N21" s="13">
        <v>167670</v>
      </c>
      <c r="O21" s="13">
        <v>-86173</v>
      </c>
      <c r="P21" s="13">
        <v>7347210</v>
      </c>
      <c r="Q21" s="18">
        <v>-101371</v>
      </c>
      <c r="R21" s="15">
        <v>-0.0115</v>
      </c>
      <c r="S21" s="15">
        <v>-0.0136</v>
      </c>
    </row>
    <row r="22" spans="1:19" ht="28.5" customHeight="1">
      <c r="A22" s="27">
        <v>15</v>
      </c>
      <c r="B22" s="28" t="s">
        <v>37</v>
      </c>
      <c r="C22" s="29">
        <v>7183681</v>
      </c>
      <c r="D22" s="29">
        <v>1404163</v>
      </c>
      <c r="E22" s="30">
        <v>1023124</v>
      </c>
      <c r="F22" s="29">
        <v>2654892</v>
      </c>
      <c r="G22" s="29">
        <v>2101502</v>
      </c>
      <c r="H22" s="29">
        <v>3367669</v>
      </c>
      <c r="I22" s="29">
        <v>3022709</v>
      </c>
      <c r="J22" s="31"/>
      <c r="K22" s="31"/>
      <c r="L22" s="29">
        <v>344960</v>
      </c>
      <c r="M22" s="29">
        <v>3816012</v>
      </c>
      <c r="N22" s="29">
        <v>2000202</v>
      </c>
      <c r="O22" s="29">
        <v>123256</v>
      </c>
      <c r="P22" s="29">
        <v>1692554</v>
      </c>
      <c r="Q22" s="29">
        <v>123256</v>
      </c>
      <c r="R22" s="32">
        <v>0.017157777468125326</v>
      </c>
      <c r="S22" s="32">
        <v>0.03229968878504575</v>
      </c>
    </row>
    <row r="23" spans="1:19" s="7" customFormat="1" ht="28.5" customHeight="1">
      <c r="A23" s="33"/>
      <c r="B23" s="34" t="s">
        <v>32</v>
      </c>
      <c r="C23" s="35">
        <v>11710919666</v>
      </c>
      <c r="D23" s="35">
        <v>1179524680</v>
      </c>
      <c r="E23" s="35">
        <v>1516425586</v>
      </c>
      <c r="F23" s="35">
        <v>7895063390</v>
      </c>
      <c r="G23" s="35">
        <v>1119906010</v>
      </c>
      <c r="H23" s="35">
        <v>12396734740</v>
      </c>
      <c r="I23" s="35">
        <v>4913384844</v>
      </c>
      <c r="J23" s="35">
        <v>3907914894</v>
      </c>
      <c r="K23" s="35">
        <v>2670177918</v>
      </c>
      <c r="L23" s="35">
        <v>905257084</v>
      </c>
      <c r="M23" s="35">
        <v>-685815074</v>
      </c>
      <c r="N23" s="35">
        <v>860832387</v>
      </c>
      <c r="O23" s="35">
        <v>-1974427050</v>
      </c>
      <c r="P23" s="35">
        <v>427779589</v>
      </c>
      <c r="Q23" s="35">
        <v>-1066512569</v>
      </c>
      <c r="R23" s="36">
        <v>-0.09106992443098876</v>
      </c>
      <c r="S23" s="36">
        <v>1.5551022563263168</v>
      </c>
    </row>
    <row r="24" spans="2:17" ht="15.75">
      <c r="B24" s="8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5.75">
      <c r="B25" s="8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ht="15.75">
      <c r="B26" s="8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ht="15.75">
      <c r="B27" s="8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ht="15.75">
      <c r="B28" s="8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ht="15.75">
      <c r="B29" s="8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ht="15.75">
      <c r="B30" s="8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7" ht="15.75">
      <c r="B31" s="8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7" ht="15.75">
      <c r="B32" s="8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4" ht="15.75">
      <c r="B33" s="8"/>
      <c r="H33" s="9"/>
      <c r="I33" s="9"/>
      <c r="J33" s="9"/>
      <c r="K33" s="9"/>
      <c r="L33" s="9"/>
      <c r="M33" s="9"/>
      <c r="N33" s="9"/>
    </row>
    <row r="34" spans="2:14" ht="15.75">
      <c r="B34" s="8"/>
      <c r="H34" s="9"/>
      <c r="I34" s="9"/>
      <c r="J34" s="9"/>
      <c r="K34" s="9"/>
      <c r="L34" s="9"/>
      <c r="M34" s="9"/>
      <c r="N34" s="9"/>
    </row>
    <row r="35" spans="2:14" ht="15.75">
      <c r="B35" s="8"/>
      <c r="H35" s="9"/>
      <c r="I35" s="9"/>
      <c r="J35" s="9"/>
      <c r="K35" s="9"/>
      <c r="L35" s="9"/>
      <c r="M35" s="9"/>
      <c r="N35" s="9"/>
    </row>
    <row r="36" spans="2:14" ht="15.75">
      <c r="B36" s="8"/>
      <c r="H36" s="9"/>
      <c r="I36" s="9"/>
      <c r="J36" s="9"/>
      <c r="K36" s="9"/>
      <c r="L36" s="9"/>
      <c r="M36" s="9"/>
      <c r="N36" s="9"/>
    </row>
    <row r="37" spans="2:14" ht="15.75">
      <c r="B37" s="8"/>
      <c r="H37" s="9"/>
      <c r="I37" s="9"/>
      <c r="J37" s="9"/>
      <c r="K37" s="9"/>
      <c r="L37" s="9"/>
      <c r="M37" s="9"/>
      <c r="N37" s="9"/>
    </row>
    <row r="38" spans="2:14" ht="15.75">
      <c r="B38" s="8"/>
      <c r="H38" s="9"/>
      <c r="I38" s="9"/>
      <c r="J38" s="9"/>
      <c r="K38" s="9"/>
      <c r="L38" s="9"/>
      <c r="M38" s="9"/>
      <c r="N38" s="9"/>
    </row>
    <row r="39" spans="2:14" ht="15.75">
      <c r="B39" s="8"/>
      <c r="H39" s="9"/>
      <c r="I39" s="9"/>
      <c r="J39" s="9"/>
      <c r="K39" s="9"/>
      <c r="L39" s="9"/>
      <c r="M39" s="9"/>
      <c r="N39" s="9"/>
    </row>
    <row r="40" spans="2:14" ht="15.75">
      <c r="B40" s="8"/>
      <c r="H40" s="9"/>
      <c r="I40" s="9"/>
      <c r="J40" s="9"/>
      <c r="K40" s="9"/>
      <c r="L40" s="9"/>
      <c r="M40" s="9"/>
      <c r="N40" s="9"/>
    </row>
    <row r="41" spans="2:14" ht="15.75">
      <c r="B41" s="8"/>
      <c r="H41" s="9"/>
      <c r="I41" s="9"/>
      <c r="J41" s="9"/>
      <c r="K41" s="9"/>
      <c r="L41" s="9"/>
      <c r="M41" s="9"/>
      <c r="N41" s="9"/>
    </row>
    <row r="42" spans="2:14" ht="15.75">
      <c r="B42" s="8"/>
      <c r="H42" s="9"/>
      <c r="I42" s="9"/>
      <c r="J42" s="9"/>
      <c r="K42" s="9"/>
      <c r="L42" s="9"/>
      <c r="M42" s="9"/>
      <c r="N42" s="9"/>
    </row>
    <row r="43" spans="2:14" ht="15.75">
      <c r="B43" s="8"/>
      <c r="H43" s="9"/>
      <c r="I43" s="9"/>
      <c r="J43" s="9"/>
      <c r="K43" s="9"/>
      <c r="L43" s="9"/>
      <c r="M43" s="9"/>
      <c r="N43" s="9"/>
    </row>
    <row r="44" spans="8:14" ht="15.75">
      <c r="H44" s="9"/>
      <c r="I44" s="9"/>
      <c r="J44" s="9"/>
      <c r="K44" s="9"/>
      <c r="L44" s="9"/>
      <c r="M44" s="9"/>
      <c r="N44" s="9"/>
    </row>
    <row r="45" spans="8:14" ht="15.75">
      <c r="H45" s="9"/>
      <c r="I45" s="9"/>
      <c r="J45" s="9"/>
      <c r="K45" s="9"/>
      <c r="L45" s="9"/>
      <c r="M45" s="9"/>
      <c r="N45" s="9"/>
    </row>
    <row r="46" spans="8:14" ht="15.75">
      <c r="H46" s="9"/>
      <c r="I46" s="9"/>
      <c r="J46" s="9"/>
      <c r="K46" s="9"/>
      <c r="L46" s="9"/>
      <c r="M46" s="9"/>
      <c r="N46" s="9"/>
    </row>
    <row r="47" spans="8:14" ht="15.75">
      <c r="H47" s="9"/>
      <c r="I47" s="9"/>
      <c r="J47" s="9"/>
      <c r="K47" s="9"/>
      <c r="L47" s="9"/>
      <c r="M47" s="9"/>
      <c r="N47" s="9"/>
    </row>
    <row r="48" spans="8:14" ht="15.75">
      <c r="H48" s="9"/>
      <c r="I48" s="9"/>
      <c r="J48" s="9"/>
      <c r="K48" s="9"/>
      <c r="L48" s="9"/>
      <c r="M48" s="9"/>
      <c r="N48" s="9"/>
    </row>
    <row r="49" spans="8:14" ht="15.75">
      <c r="H49" s="9"/>
      <c r="I49" s="9"/>
      <c r="J49" s="9"/>
      <c r="K49" s="9"/>
      <c r="L49" s="9"/>
      <c r="M49" s="9"/>
      <c r="N49" s="9"/>
    </row>
    <row r="50" spans="8:14" ht="15.75">
      <c r="H50" s="9"/>
      <c r="I50" s="9"/>
      <c r="J50" s="9"/>
      <c r="K50" s="9"/>
      <c r="L50" s="9"/>
      <c r="M50" s="9"/>
      <c r="N50" s="9"/>
    </row>
    <row r="51" spans="8:14" ht="15.75">
      <c r="H51" s="9"/>
      <c r="I51" s="9"/>
      <c r="J51" s="9"/>
      <c r="K51" s="9"/>
      <c r="L51" s="9"/>
      <c r="M51" s="9"/>
      <c r="N51" s="9"/>
    </row>
    <row r="52" spans="8:14" ht="15.75">
      <c r="H52" s="9"/>
      <c r="I52" s="9"/>
      <c r="J52" s="9"/>
      <c r="K52" s="9"/>
      <c r="L52" s="9"/>
      <c r="M52" s="9"/>
      <c r="N52" s="9"/>
    </row>
    <row r="53" spans="8:14" ht="15.75">
      <c r="H53" s="9"/>
      <c r="I53" s="9"/>
      <c r="J53" s="9"/>
      <c r="K53" s="9"/>
      <c r="L53" s="9"/>
      <c r="M53" s="9"/>
      <c r="N53" s="9"/>
    </row>
    <row r="54" spans="8:14" ht="15.75">
      <c r="H54" s="9"/>
      <c r="I54" s="9"/>
      <c r="J54" s="9"/>
      <c r="K54" s="9"/>
      <c r="L54" s="9"/>
      <c r="M54" s="9"/>
      <c r="N54" s="9"/>
    </row>
    <row r="55" spans="8:14" ht="15.75">
      <c r="H55" s="9"/>
      <c r="I55" s="9"/>
      <c r="J55" s="9"/>
      <c r="K55" s="9"/>
      <c r="L55" s="9"/>
      <c r="M55" s="9"/>
      <c r="N55" s="9"/>
    </row>
    <row r="56" spans="8:14" ht="15.75">
      <c r="H56" s="9"/>
      <c r="I56" s="9"/>
      <c r="J56" s="9"/>
      <c r="K56" s="9"/>
      <c r="L56" s="9"/>
      <c r="M56" s="9"/>
      <c r="N56" s="9"/>
    </row>
    <row r="57" spans="8:14" ht="15.75">
      <c r="H57" s="9"/>
      <c r="I57" s="9"/>
      <c r="J57" s="9"/>
      <c r="K57" s="9"/>
      <c r="L57" s="9"/>
      <c r="M57" s="9"/>
      <c r="N57" s="9"/>
    </row>
    <row r="58" spans="8:14" ht="15.75">
      <c r="H58" s="9"/>
      <c r="I58" s="9"/>
      <c r="J58" s="9"/>
      <c r="K58" s="9"/>
      <c r="L58" s="9"/>
      <c r="M58" s="9"/>
      <c r="N58" s="9"/>
    </row>
    <row r="59" spans="8:14" ht="15.75">
      <c r="H59" s="9"/>
      <c r="I59" s="9"/>
      <c r="J59" s="9"/>
      <c r="K59" s="9"/>
      <c r="L59" s="9"/>
      <c r="M59" s="9"/>
      <c r="N59" s="9"/>
    </row>
    <row r="60" spans="8:14" ht="15.75">
      <c r="H60" s="9"/>
      <c r="I60" s="9"/>
      <c r="J60" s="9"/>
      <c r="K60" s="9"/>
      <c r="L60" s="9"/>
      <c r="M60" s="9"/>
      <c r="N60" s="9"/>
    </row>
    <row r="61" spans="8:14" ht="15.75">
      <c r="H61" s="9"/>
      <c r="I61" s="9"/>
      <c r="J61" s="9"/>
      <c r="K61" s="9"/>
      <c r="L61" s="9"/>
      <c r="M61" s="9"/>
      <c r="N61" s="9"/>
    </row>
    <row r="62" spans="8:14" ht="15.75">
      <c r="H62" s="9"/>
      <c r="I62" s="9"/>
      <c r="J62" s="9"/>
      <c r="K62" s="9"/>
      <c r="L62" s="9"/>
      <c r="M62" s="9"/>
      <c r="N62" s="9"/>
    </row>
    <row r="63" spans="8:14" ht="15.75">
      <c r="H63" s="9"/>
      <c r="I63" s="9"/>
      <c r="J63" s="9"/>
      <c r="K63" s="9"/>
      <c r="L63" s="9"/>
      <c r="M63" s="9"/>
      <c r="N63" s="9"/>
    </row>
    <row r="64" spans="8:14" ht="15.75">
      <c r="H64" s="9"/>
      <c r="I64" s="9"/>
      <c r="J64" s="9"/>
      <c r="K64" s="9"/>
      <c r="L64" s="9"/>
      <c r="M64" s="9"/>
      <c r="N64" s="9"/>
    </row>
    <row r="65" spans="8:14" ht="15.75">
      <c r="H65" s="9"/>
      <c r="I65" s="9"/>
      <c r="J65" s="9"/>
      <c r="K65" s="9"/>
      <c r="L65" s="9"/>
      <c r="M65" s="9"/>
      <c r="N65" s="9"/>
    </row>
    <row r="66" spans="8:14" ht="15.75">
      <c r="H66" s="9"/>
      <c r="I66" s="9"/>
      <c r="J66" s="9"/>
      <c r="K66" s="9"/>
      <c r="L66" s="9"/>
      <c r="M66" s="9"/>
      <c r="N66" s="9"/>
    </row>
    <row r="67" spans="8:14" ht="15.75">
      <c r="H67" s="9"/>
      <c r="I67" s="9"/>
      <c r="J67" s="9"/>
      <c r="K67" s="9"/>
      <c r="L67" s="9"/>
      <c r="M67" s="9"/>
      <c r="N67" s="9"/>
    </row>
    <row r="68" spans="8:14" ht="15.75">
      <c r="H68" s="9"/>
      <c r="I68" s="9"/>
      <c r="J68" s="9"/>
      <c r="K68" s="9"/>
      <c r="L68" s="9"/>
      <c r="M68" s="9"/>
      <c r="N68" s="9"/>
    </row>
    <row r="69" spans="8:14" ht="15.75">
      <c r="H69" s="9"/>
      <c r="I69" s="9"/>
      <c r="J69" s="9"/>
      <c r="K69" s="9"/>
      <c r="L69" s="9"/>
      <c r="M69" s="9"/>
      <c r="N69" s="9"/>
    </row>
    <row r="70" spans="8:14" ht="15.75">
      <c r="H70" s="9"/>
      <c r="I70" s="9"/>
      <c r="J70" s="9"/>
      <c r="K70" s="9"/>
      <c r="L70" s="9"/>
      <c r="M70" s="9"/>
      <c r="N70" s="9"/>
    </row>
    <row r="71" spans="8:14" ht="15.75">
      <c r="H71" s="9"/>
      <c r="I71" s="9"/>
      <c r="J71" s="9"/>
      <c r="K71" s="9"/>
      <c r="L71" s="9"/>
      <c r="M71" s="9"/>
      <c r="N71" s="9"/>
    </row>
    <row r="72" spans="8:14" ht="15.75">
      <c r="H72" s="9"/>
      <c r="I72" s="9"/>
      <c r="J72" s="9"/>
      <c r="K72" s="9"/>
      <c r="L72" s="9"/>
      <c r="M72" s="9"/>
      <c r="N72" s="9"/>
    </row>
    <row r="73" spans="8:14" ht="15.75">
      <c r="H73" s="9"/>
      <c r="I73" s="9"/>
      <c r="J73" s="9"/>
      <c r="K73" s="9"/>
      <c r="L73" s="9"/>
      <c r="M73" s="9"/>
      <c r="N73" s="9"/>
    </row>
    <row r="74" spans="8:14" ht="15.75">
      <c r="H74" s="9"/>
      <c r="I74" s="9"/>
      <c r="J74" s="9"/>
      <c r="K74" s="9"/>
      <c r="L74" s="9"/>
      <c r="M74" s="9"/>
      <c r="N74" s="9"/>
    </row>
    <row r="75" spans="8:14" ht="15.75">
      <c r="H75" s="9"/>
      <c r="I75" s="9"/>
      <c r="J75" s="9"/>
      <c r="K75" s="9"/>
      <c r="L75" s="9"/>
      <c r="M75" s="9"/>
      <c r="N75" s="9"/>
    </row>
    <row r="76" spans="8:14" ht="15.75">
      <c r="H76" s="9"/>
      <c r="I76" s="9"/>
      <c r="J76" s="9"/>
      <c r="K76" s="9"/>
      <c r="L76" s="9"/>
      <c r="M76" s="9"/>
      <c r="N76" s="9"/>
    </row>
    <row r="77" spans="8:14" ht="15.75">
      <c r="H77" s="9"/>
      <c r="I77" s="9"/>
      <c r="J77" s="9"/>
      <c r="K77" s="9"/>
      <c r="L77" s="9"/>
      <c r="M77" s="9"/>
      <c r="N77" s="9"/>
    </row>
    <row r="78" spans="8:14" ht="15.75">
      <c r="H78" s="9"/>
      <c r="I78" s="9"/>
      <c r="J78" s="9"/>
      <c r="K78" s="9"/>
      <c r="L78" s="9"/>
      <c r="M78" s="9"/>
      <c r="N78" s="9"/>
    </row>
    <row r="79" spans="8:14" ht="15.75">
      <c r="H79" s="9"/>
      <c r="I79" s="9"/>
      <c r="J79" s="9"/>
      <c r="K79" s="9"/>
      <c r="L79" s="9"/>
      <c r="M79" s="9"/>
      <c r="N79" s="9"/>
    </row>
    <row r="80" spans="8:14" ht="15.75">
      <c r="H80" s="9"/>
      <c r="I80" s="9"/>
      <c r="J80" s="9"/>
      <c r="K80" s="9"/>
      <c r="L80" s="9"/>
      <c r="M80" s="9"/>
      <c r="N80" s="9"/>
    </row>
    <row r="81" spans="8:14" ht="15.75">
      <c r="H81" s="9"/>
      <c r="I81" s="9"/>
      <c r="J81" s="9"/>
      <c r="K81" s="9"/>
      <c r="L81" s="9"/>
      <c r="M81" s="9"/>
      <c r="N81" s="9"/>
    </row>
    <row r="82" spans="8:14" ht="15.75">
      <c r="H82" s="9"/>
      <c r="I82" s="9"/>
      <c r="J82" s="9"/>
      <c r="K82" s="9"/>
      <c r="L82" s="9"/>
      <c r="M82" s="9"/>
      <c r="N82" s="9"/>
    </row>
    <row r="83" spans="8:14" ht="15.75">
      <c r="H83" s="9"/>
      <c r="I83" s="9"/>
      <c r="J83" s="9"/>
      <c r="K83" s="9"/>
      <c r="L83" s="9"/>
      <c r="M83" s="9"/>
      <c r="N83" s="9"/>
    </row>
    <row r="84" spans="8:12" ht="15.75">
      <c r="H84" s="9"/>
      <c r="I84" s="9"/>
      <c r="J84" s="9"/>
      <c r="K84" s="9"/>
      <c r="L84" s="9"/>
    </row>
    <row r="85" spans="8:12" ht="15.75">
      <c r="H85" s="9"/>
      <c r="I85" s="9"/>
      <c r="J85" s="9"/>
      <c r="K85" s="9"/>
      <c r="L85" s="9"/>
    </row>
    <row r="86" spans="8:12" ht="15.75">
      <c r="H86" s="9"/>
      <c r="I86" s="9"/>
      <c r="J86" s="9"/>
      <c r="K86" s="9"/>
      <c r="L86" s="9"/>
    </row>
    <row r="87" spans="8:12" ht="15.75">
      <c r="H87" s="9"/>
      <c r="I87" s="9"/>
      <c r="J87" s="9"/>
      <c r="K87" s="9"/>
      <c r="L87" s="9"/>
    </row>
    <row r="88" spans="8:12" ht="15.75">
      <c r="H88" s="9"/>
      <c r="I88" s="9"/>
      <c r="J88" s="9"/>
      <c r="K88" s="9"/>
      <c r="L88" s="9"/>
    </row>
    <row r="89" spans="8:12" ht="15.75">
      <c r="H89" s="9"/>
      <c r="I89" s="9"/>
      <c r="J89" s="9"/>
      <c r="K89" s="9"/>
      <c r="L89" s="9"/>
    </row>
    <row r="90" spans="8:12" ht="15.75">
      <c r="H90" s="9"/>
      <c r="I90" s="9"/>
      <c r="J90" s="9"/>
      <c r="K90" s="9"/>
      <c r="L90" s="9"/>
    </row>
    <row r="91" spans="8:12" ht="15.75">
      <c r="H91" s="9"/>
      <c r="I91" s="9"/>
      <c r="J91" s="9"/>
      <c r="K91" s="9"/>
      <c r="L91" s="9"/>
    </row>
    <row r="92" spans="8:12" ht="15.75">
      <c r="H92" s="9"/>
      <c r="I92" s="9"/>
      <c r="J92" s="9"/>
      <c r="K92" s="9"/>
      <c r="L92" s="9"/>
    </row>
    <row r="93" spans="8:12" ht="15.75">
      <c r="H93" s="9"/>
      <c r="I93" s="9"/>
      <c r="J93" s="9"/>
      <c r="K93" s="9"/>
      <c r="L93" s="9"/>
    </row>
    <row r="94" spans="8:12" ht="15.75">
      <c r="H94" s="9"/>
      <c r="I94" s="9"/>
      <c r="J94" s="9"/>
      <c r="K94" s="9"/>
      <c r="L94" s="9"/>
    </row>
    <row r="95" spans="8:12" ht="15.75">
      <c r="H95" s="9"/>
      <c r="I95" s="9"/>
      <c r="J95" s="9"/>
      <c r="K95" s="9"/>
      <c r="L95" s="9"/>
    </row>
    <row r="96" spans="8:12" ht="15.75">
      <c r="H96" s="9"/>
      <c r="I96" s="9"/>
      <c r="J96" s="9"/>
      <c r="K96" s="9"/>
      <c r="L96" s="9"/>
    </row>
    <row r="97" spans="8:12" ht="15.75">
      <c r="H97" s="9"/>
      <c r="I97" s="9"/>
      <c r="J97" s="9"/>
      <c r="K97" s="9"/>
      <c r="L97" s="9"/>
    </row>
    <row r="98" spans="8:12" ht="15.75">
      <c r="H98" s="9"/>
      <c r="I98" s="9"/>
      <c r="J98" s="9"/>
      <c r="K98" s="9"/>
      <c r="L98" s="9"/>
    </row>
    <row r="99" spans="8:12" ht="15.75">
      <c r="H99" s="9"/>
      <c r="I99" s="9"/>
      <c r="J99" s="9"/>
      <c r="K99" s="9"/>
      <c r="L99" s="9"/>
    </row>
    <row r="100" spans="8:12" ht="15.75">
      <c r="H100" s="9"/>
      <c r="I100" s="9"/>
      <c r="J100" s="9"/>
      <c r="K100" s="9"/>
      <c r="L100" s="9"/>
    </row>
    <row r="101" spans="8:12" ht="15.75">
      <c r="H101" s="9"/>
      <c r="I101" s="9"/>
      <c r="J101" s="9"/>
      <c r="K101" s="9"/>
      <c r="L101" s="9"/>
    </row>
    <row r="102" spans="8:12" ht="15.75">
      <c r="H102" s="9"/>
      <c r="I102" s="9"/>
      <c r="J102" s="9"/>
      <c r="K102" s="9"/>
      <c r="L102" s="9"/>
    </row>
    <row r="103" spans="8:12" ht="15.75">
      <c r="H103" s="9"/>
      <c r="I103" s="9"/>
      <c r="J103" s="9"/>
      <c r="K103" s="9"/>
      <c r="L103" s="9"/>
    </row>
    <row r="104" spans="8:12" ht="15.75">
      <c r="H104" s="9"/>
      <c r="I104" s="9"/>
      <c r="J104" s="9"/>
      <c r="K104" s="9"/>
      <c r="L104" s="9"/>
    </row>
    <row r="105" spans="8:12" ht="15.75">
      <c r="H105" s="9"/>
      <c r="I105" s="9"/>
      <c r="J105" s="9"/>
      <c r="K105" s="9"/>
      <c r="L105" s="9"/>
    </row>
    <row r="106" spans="8:12" ht="15.75">
      <c r="H106" s="9"/>
      <c r="I106" s="9"/>
      <c r="J106" s="9"/>
      <c r="K106" s="9"/>
      <c r="L106" s="9"/>
    </row>
    <row r="107" spans="8:12" ht="15.75">
      <c r="H107" s="9"/>
      <c r="I107" s="9"/>
      <c r="J107" s="9"/>
      <c r="K107" s="9"/>
      <c r="L107" s="9"/>
    </row>
    <row r="108" spans="8:12" ht="15.75">
      <c r="H108" s="9"/>
      <c r="I108" s="9"/>
      <c r="J108" s="9"/>
      <c r="K108" s="9"/>
      <c r="L108" s="9"/>
    </row>
    <row r="109" spans="8:12" ht="15.75">
      <c r="H109" s="9"/>
      <c r="I109" s="9"/>
      <c r="J109" s="9"/>
      <c r="K109" s="9"/>
      <c r="L109" s="9"/>
    </row>
    <row r="110" spans="8:12" ht="15.75">
      <c r="H110" s="9"/>
      <c r="I110" s="9"/>
      <c r="J110" s="9"/>
      <c r="K110" s="9"/>
      <c r="L110" s="9"/>
    </row>
    <row r="111" spans="8:12" ht="15.75">
      <c r="H111" s="9"/>
      <c r="I111" s="9"/>
      <c r="J111" s="9"/>
      <c r="K111" s="9"/>
      <c r="L111" s="9"/>
    </row>
    <row r="112" spans="8:12" ht="15.75">
      <c r="H112" s="9"/>
      <c r="I112" s="9"/>
      <c r="J112" s="9"/>
      <c r="K112" s="9"/>
      <c r="L112" s="9"/>
    </row>
    <row r="113" spans="8:12" ht="15.75">
      <c r="H113" s="9"/>
      <c r="I113" s="9"/>
      <c r="J113" s="9"/>
      <c r="K113" s="9"/>
      <c r="L113" s="9"/>
    </row>
    <row r="114" spans="8:12" ht="15.75">
      <c r="H114" s="9"/>
      <c r="I114" s="9"/>
      <c r="J114" s="9"/>
      <c r="K114" s="9"/>
      <c r="L114" s="9"/>
    </row>
    <row r="115" spans="8:12" ht="15.75">
      <c r="H115" s="9"/>
      <c r="I115" s="9"/>
      <c r="J115" s="9"/>
      <c r="K115" s="9"/>
      <c r="L115" s="9"/>
    </row>
    <row r="116" spans="8:12" ht="15.75">
      <c r="H116" s="9"/>
      <c r="I116" s="9"/>
      <c r="J116" s="9"/>
      <c r="K116" s="9"/>
      <c r="L116" s="9"/>
    </row>
    <row r="117" spans="8:12" ht="15.75">
      <c r="H117" s="9"/>
      <c r="I117" s="9"/>
      <c r="J117" s="9"/>
      <c r="K117" s="9"/>
      <c r="L117" s="9"/>
    </row>
    <row r="118" spans="8:12" ht="15.75">
      <c r="H118" s="9"/>
      <c r="I118" s="9"/>
      <c r="J118" s="9"/>
      <c r="K118" s="9"/>
      <c r="L118" s="9"/>
    </row>
    <row r="119" spans="8:12" ht="15.75">
      <c r="H119" s="9"/>
      <c r="I119" s="9"/>
      <c r="J119" s="9"/>
      <c r="K119" s="9"/>
      <c r="L119" s="9"/>
    </row>
    <row r="120" spans="8:12" ht="15.75">
      <c r="H120" s="9"/>
      <c r="I120" s="9"/>
      <c r="J120" s="9"/>
      <c r="K120" s="9"/>
      <c r="L120" s="9"/>
    </row>
    <row r="121" spans="8:12" ht="15.75">
      <c r="H121" s="9"/>
      <c r="I121" s="9"/>
      <c r="J121" s="9"/>
      <c r="K121" s="9"/>
      <c r="L121" s="9"/>
    </row>
    <row r="122" spans="8:12" ht="15.75">
      <c r="H122" s="9"/>
      <c r="I122" s="9"/>
      <c r="J122" s="9"/>
      <c r="K122" s="9"/>
      <c r="L122" s="9"/>
    </row>
    <row r="123" spans="8:12" ht="15.75">
      <c r="H123" s="9"/>
      <c r="I123" s="9"/>
      <c r="J123" s="9"/>
      <c r="K123" s="9"/>
      <c r="L123" s="9"/>
    </row>
    <row r="124" spans="8:12" ht="15.75">
      <c r="H124" s="9"/>
      <c r="I124" s="9"/>
      <c r="J124" s="9"/>
      <c r="K124" s="9"/>
      <c r="L124" s="9"/>
    </row>
    <row r="125" spans="8:12" ht="15.75">
      <c r="H125" s="9"/>
      <c r="I125" s="9"/>
      <c r="J125" s="9"/>
      <c r="K125" s="9"/>
      <c r="L125" s="9"/>
    </row>
    <row r="126" spans="8:12" ht="15.75">
      <c r="H126" s="9"/>
      <c r="I126" s="9"/>
      <c r="J126" s="9"/>
      <c r="K126" s="9"/>
      <c r="L126" s="9"/>
    </row>
    <row r="127" spans="8:12" ht="15.75">
      <c r="H127" s="9"/>
      <c r="I127" s="9"/>
      <c r="J127" s="9"/>
      <c r="K127" s="9"/>
      <c r="L127" s="9"/>
    </row>
    <row r="128" spans="8:12" ht="15.75">
      <c r="H128" s="9"/>
      <c r="I128" s="9"/>
      <c r="J128" s="9"/>
      <c r="K128" s="9"/>
      <c r="L128" s="9"/>
    </row>
    <row r="129" spans="8:12" ht="15.75">
      <c r="H129" s="9"/>
      <c r="I129" s="9"/>
      <c r="J129" s="9"/>
      <c r="K129" s="9"/>
      <c r="L129" s="9"/>
    </row>
    <row r="130" spans="8:12" ht="15.75">
      <c r="H130" s="9"/>
      <c r="I130" s="9"/>
      <c r="J130" s="9"/>
      <c r="K130" s="9"/>
      <c r="L130" s="9"/>
    </row>
    <row r="131" spans="8:12" ht="15.75">
      <c r="H131" s="9"/>
      <c r="I131" s="9"/>
      <c r="J131" s="9"/>
      <c r="K131" s="9"/>
      <c r="L131" s="9"/>
    </row>
    <row r="132" spans="8:12" ht="15.75">
      <c r="H132" s="9"/>
      <c r="I132" s="9"/>
      <c r="J132" s="9"/>
      <c r="K132" s="9"/>
      <c r="L132" s="9"/>
    </row>
    <row r="133" spans="8:12" ht="15.75">
      <c r="H133" s="9"/>
      <c r="I133" s="9"/>
      <c r="J133" s="9"/>
      <c r="K133" s="9"/>
      <c r="L133" s="9"/>
    </row>
    <row r="134" spans="8:12" ht="15.75">
      <c r="H134" s="9"/>
      <c r="I134" s="9"/>
      <c r="J134" s="9"/>
      <c r="K134" s="9"/>
      <c r="L134" s="9"/>
    </row>
    <row r="135" spans="8:12" ht="15.75">
      <c r="H135" s="9"/>
      <c r="I135" s="9"/>
      <c r="J135" s="9"/>
      <c r="K135" s="9"/>
      <c r="L135" s="9"/>
    </row>
    <row r="136" spans="8:12" ht="15.75">
      <c r="H136" s="9"/>
      <c r="I136" s="9"/>
      <c r="J136" s="9"/>
      <c r="K136" s="9"/>
      <c r="L136" s="9"/>
    </row>
    <row r="137" spans="8:12" ht="15.75">
      <c r="H137" s="9"/>
      <c r="I137" s="9"/>
      <c r="J137" s="9"/>
      <c r="K137" s="9"/>
      <c r="L137" s="9"/>
    </row>
    <row r="138" spans="8:12" ht="15.75">
      <c r="H138" s="9"/>
      <c r="I138" s="9"/>
      <c r="J138" s="9"/>
      <c r="K138" s="9"/>
      <c r="L138" s="9"/>
    </row>
    <row r="139" spans="8:12" ht="15.75">
      <c r="H139" s="9"/>
      <c r="I139" s="9"/>
      <c r="J139" s="9"/>
      <c r="K139" s="9"/>
      <c r="L139" s="9"/>
    </row>
  </sheetData>
  <sheetProtection/>
  <mergeCells count="8">
    <mergeCell ref="Q5:Q7"/>
    <mergeCell ref="R5:S6"/>
    <mergeCell ref="A2:S2"/>
    <mergeCell ref="A5:A7"/>
    <mergeCell ref="B5:B7"/>
    <mergeCell ref="C5:G6"/>
    <mergeCell ref="H5:L6"/>
    <mergeCell ref="M5:P6"/>
  </mergeCells>
  <printOptions/>
  <pageMargins left="0.17" right="0.16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9"/>
  <sheetViews>
    <sheetView tabSelected="1" zoomScale="74" zoomScaleNormal="74" zoomScalePageLayoutView="0" workbookViewId="0" topLeftCell="A1">
      <selection activeCell="A2" sqref="A2:S2"/>
    </sheetView>
  </sheetViews>
  <sheetFormatPr defaultColWidth="9.140625" defaultRowHeight="12"/>
  <cols>
    <col min="1" max="1" width="7.00390625" style="2" customWidth="1"/>
    <col min="2" max="2" width="40.8515625" style="10" customWidth="1"/>
    <col min="3" max="3" width="23.421875" style="2" customWidth="1"/>
    <col min="4" max="4" width="25.7109375" style="2" customWidth="1"/>
    <col min="5" max="7" width="20.8515625" style="2" customWidth="1"/>
    <col min="8" max="8" width="24.28125" style="2" customWidth="1"/>
    <col min="9" max="11" width="21.421875" style="2" customWidth="1"/>
    <col min="12" max="12" width="18.8515625" style="2" bestFit="1" customWidth="1"/>
    <col min="13" max="13" width="22.421875" style="2" customWidth="1"/>
    <col min="14" max="14" width="19.140625" style="2" customWidth="1"/>
    <col min="15" max="15" width="21.28125" style="2" customWidth="1"/>
    <col min="16" max="16" width="19.140625" style="2" customWidth="1"/>
    <col min="17" max="17" width="21.8515625" style="2" customWidth="1"/>
    <col min="18" max="19" width="14.140625" style="2" customWidth="1"/>
    <col min="20" max="16384" width="9.28125" style="2" customWidth="1"/>
  </cols>
  <sheetData>
    <row r="1" spans="1:17" s="4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7" s="4" customFormat="1" ht="31.5" customHeight="1">
      <c r="A2" s="42" t="s">
        <v>43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5"/>
      <c r="U2" s="5"/>
      <c r="V2" s="5"/>
      <c r="W2" s="5"/>
      <c r="X2" s="5"/>
      <c r="Y2" s="5"/>
      <c r="Z2" s="5"/>
      <c r="AA2" s="5"/>
    </row>
    <row r="3" spans="1:17" s="4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="4" customFormat="1" ht="15.75">
      <c r="Q4" s="4" t="s">
        <v>40</v>
      </c>
    </row>
    <row r="5" spans="1:19" ht="24.75" customHeight="1">
      <c r="A5" s="40" t="s">
        <v>15</v>
      </c>
      <c r="B5" s="41" t="s">
        <v>16</v>
      </c>
      <c r="C5" s="37" t="s">
        <v>17</v>
      </c>
      <c r="D5" s="37"/>
      <c r="E5" s="37"/>
      <c r="F5" s="37"/>
      <c r="G5" s="37"/>
      <c r="H5" s="37" t="s">
        <v>18</v>
      </c>
      <c r="I5" s="37"/>
      <c r="J5" s="37"/>
      <c r="K5" s="37"/>
      <c r="L5" s="39"/>
      <c r="M5" s="37" t="s">
        <v>19</v>
      </c>
      <c r="N5" s="37"/>
      <c r="O5" s="37"/>
      <c r="P5" s="37"/>
      <c r="Q5" s="37" t="s">
        <v>30</v>
      </c>
      <c r="R5" s="37" t="s">
        <v>31</v>
      </c>
      <c r="S5" s="38"/>
    </row>
    <row r="6" spans="1:19" ht="15" customHeight="1">
      <c r="A6" s="40"/>
      <c r="B6" s="41"/>
      <c r="C6" s="37"/>
      <c r="D6" s="37"/>
      <c r="E6" s="37"/>
      <c r="F6" s="37"/>
      <c r="G6" s="37"/>
      <c r="H6" s="39"/>
      <c r="I6" s="39"/>
      <c r="J6" s="39"/>
      <c r="K6" s="39"/>
      <c r="L6" s="39"/>
      <c r="M6" s="37"/>
      <c r="N6" s="37"/>
      <c r="O6" s="37"/>
      <c r="P6" s="37"/>
      <c r="Q6" s="37"/>
      <c r="R6" s="37"/>
      <c r="S6" s="38"/>
    </row>
    <row r="7" spans="1:19" ht="75.75" customHeight="1">
      <c r="A7" s="40"/>
      <c r="B7" s="41"/>
      <c r="C7" s="25" t="s">
        <v>20</v>
      </c>
      <c r="D7" s="25" t="s">
        <v>21</v>
      </c>
      <c r="E7" s="25" t="s">
        <v>22</v>
      </c>
      <c r="F7" s="25" t="s">
        <v>23</v>
      </c>
      <c r="G7" s="25" t="s">
        <v>33</v>
      </c>
      <c r="H7" s="25" t="s">
        <v>20</v>
      </c>
      <c r="I7" s="25" t="s">
        <v>34</v>
      </c>
      <c r="J7" s="25" t="s">
        <v>25</v>
      </c>
      <c r="K7" s="25" t="s">
        <v>24</v>
      </c>
      <c r="L7" s="25" t="s">
        <v>26</v>
      </c>
      <c r="M7" s="25" t="s">
        <v>20</v>
      </c>
      <c r="N7" s="25" t="s">
        <v>27</v>
      </c>
      <c r="O7" s="25" t="s">
        <v>28</v>
      </c>
      <c r="P7" s="25" t="s">
        <v>29</v>
      </c>
      <c r="Q7" s="37"/>
      <c r="R7" s="1" t="s">
        <v>0</v>
      </c>
      <c r="S7" s="26" t="s">
        <v>1</v>
      </c>
    </row>
    <row r="8" spans="1:19" ht="28.5" customHeight="1">
      <c r="A8" s="20">
        <v>1</v>
      </c>
      <c r="B8" s="21" t="s">
        <v>2</v>
      </c>
      <c r="C8" s="22">
        <v>2480102269</v>
      </c>
      <c r="D8" s="23">
        <v>29037389</v>
      </c>
      <c r="E8" s="23">
        <f>791102071+21408441+45387667</f>
        <v>857898179</v>
      </c>
      <c r="F8" s="23">
        <v>1348746480</v>
      </c>
      <c r="G8" s="22">
        <f>C8-D8-E8-F8</f>
        <v>244420221</v>
      </c>
      <c r="H8" s="23">
        <v>3827626742</v>
      </c>
      <c r="I8" s="23">
        <v>1089466288</v>
      </c>
      <c r="J8" s="23">
        <v>1794025299</v>
      </c>
      <c r="K8" s="23">
        <f>1537677+722970684</f>
        <v>724508361</v>
      </c>
      <c r="L8" s="22">
        <f>H8-SUM(I8:K8)</f>
        <v>219626794</v>
      </c>
      <c r="M8" s="22">
        <v>-1347524473</v>
      </c>
      <c r="N8" s="22">
        <v>515551278</v>
      </c>
      <c r="O8" s="23">
        <v>-1856092240</v>
      </c>
      <c r="P8" s="22">
        <f>M8-N8-O8</f>
        <v>-6983511</v>
      </c>
      <c r="Q8" s="22">
        <v>-811318521</v>
      </c>
      <c r="R8" s="24">
        <f aca="true" t="shared" si="0" ref="R8:R15">Q8/C8</f>
        <v>-0.32713107485165566</v>
      </c>
      <c r="S8" s="24">
        <f>-Q8/M8</f>
        <v>-0.602080731931909</v>
      </c>
    </row>
    <row r="9" spans="1:19" ht="28.5" customHeight="1">
      <c r="A9" s="11">
        <v>2</v>
      </c>
      <c r="B9" s="12" t="s">
        <v>3</v>
      </c>
      <c r="C9" s="13">
        <v>2787268411</v>
      </c>
      <c r="D9" s="14">
        <v>62768063</v>
      </c>
      <c r="E9" s="14">
        <v>86749715</v>
      </c>
      <c r="F9" s="14">
        <v>2579832361</v>
      </c>
      <c r="G9" s="13">
        <f>C9-SUM(D9:F9)</f>
        <v>57918272</v>
      </c>
      <c r="H9" s="14">
        <v>2401340786</v>
      </c>
      <c r="I9" s="14">
        <v>1171394555</v>
      </c>
      <c r="J9" s="14">
        <v>759476140</v>
      </c>
      <c r="K9" s="14">
        <v>141876656</v>
      </c>
      <c r="L9" s="13">
        <f>H9-SUM(I9:K9)</f>
        <v>328593435</v>
      </c>
      <c r="M9" s="13">
        <v>385927625</v>
      </c>
      <c r="N9" s="13">
        <v>2758091</v>
      </c>
      <c r="O9" s="14">
        <v>96044291</v>
      </c>
      <c r="P9" s="13">
        <f>M9-SUM(N9:O9)</f>
        <v>287125243</v>
      </c>
      <c r="Q9" s="13">
        <v>26396463</v>
      </c>
      <c r="R9" s="15">
        <f t="shared" si="0"/>
        <v>0.009470369949239884</v>
      </c>
      <c r="S9" s="15">
        <f>Q9/M9</f>
        <v>0.06839744369167665</v>
      </c>
    </row>
    <row r="10" spans="1:19" ht="28.5" customHeight="1">
      <c r="A10" s="11">
        <v>3</v>
      </c>
      <c r="B10" s="12" t="s">
        <v>6</v>
      </c>
      <c r="C10" s="13">
        <v>2140875899</v>
      </c>
      <c r="D10" s="13">
        <v>707092449</v>
      </c>
      <c r="E10" s="13">
        <v>111609865</v>
      </c>
      <c r="F10" s="13">
        <v>1151772343</v>
      </c>
      <c r="G10" s="13">
        <f>C10-D10-E10-F10</f>
        <v>170401242</v>
      </c>
      <c r="H10" s="13">
        <v>1857850478</v>
      </c>
      <c r="I10" s="13">
        <v>1331920508</v>
      </c>
      <c r="J10" s="13">
        <v>310991754</v>
      </c>
      <c r="K10" s="13">
        <v>178821806</v>
      </c>
      <c r="L10" s="13">
        <f>H10-I10-J10-K10</f>
        <v>36116410</v>
      </c>
      <c r="M10" s="13">
        <v>283025421</v>
      </c>
      <c r="N10" s="13">
        <v>130000</v>
      </c>
      <c r="O10" s="13">
        <v>118710215</v>
      </c>
      <c r="P10" s="13">
        <f>M10-N10-O10</f>
        <v>164185206</v>
      </c>
      <c r="Q10" s="13">
        <v>9295795</v>
      </c>
      <c r="R10" s="16">
        <f t="shared" si="0"/>
        <v>0.00434205224335612</v>
      </c>
      <c r="S10" s="16">
        <f>Q10/M10</f>
        <v>0.03284438184794715</v>
      </c>
    </row>
    <row r="11" spans="1:19" ht="28.5" customHeight="1">
      <c r="A11" s="11">
        <v>4</v>
      </c>
      <c r="B11" s="12" t="s">
        <v>7</v>
      </c>
      <c r="C11" s="13">
        <v>625817537</v>
      </c>
      <c r="D11" s="13">
        <v>29113306</v>
      </c>
      <c r="E11" s="13">
        <v>151492061</v>
      </c>
      <c r="F11" s="13">
        <v>337733449</v>
      </c>
      <c r="G11" s="13">
        <f>C11-D11-E11-F11</f>
        <v>107478721</v>
      </c>
      <c r="H11" s="13">
        <v>1053184611</v>
      </c>
      <c r="I11" s="13">
        <v>209788586</v>
      </c>
      <c r="J11" s="13">
        <v>467611369</v>
      </c>
      <c r="K11" s="13">
        <v>275510243</v>
      </c>
      <c r="L11" s="13">
        <f>H11-I11-J11-K11</f>
        <v>100274413</v>
      </c>
      <c r="M11" s="13">
        <v>-427367074</v>
      </c>
      <c r="N11" s="13">
        <v>71730372</v>
      </c>
      <c r="O11" s="13">
        <v>-434859849</v>
      </c>
      <c r="P11" s="13">
        <v>-425929145</v>
      </c>
      <c r="Q11" s="13">
        <v>-239321614</v>
      </c>
      <c r="R11" s="16">
        <f t="shared" si="0"/>
        <v>-0.38241436177586696</v>
      </c>
      <c r="S11" s="16">
        <f>-Q11/M11</f>
        <v>-0.5599907633501967</v>
      </c>
    </row>
    <row r="12" spans="1:19" ht="28.5" customHeight="1">
      <c r="A12" s="11">
        <v>5</v>
      </c>
      <c r="B12" s="12" t="s">
        <v>4</v>
      </c>
      <c r="C12" s="13">
        <v>1173335445</v>
      </c>
      <c r="D12" s="13">
        <v>248441490</v>
      </c>
      <c r="E12" s="17">
        <v>29478083</v>
      </c>
      <c r="F12" s="13">
        <v>827660453</v>
      </c>
      <c r="G12" s="13">
        <v>67755419</v>
      </c>
      <c r="H12" s="13">
        <v>1088448859</v>
      </c>
      <c r="I12" s="17">
        <v>526075390</v>
      </c>
      <c r="J12" s="13">
        <v>179211862</v>
      </c>
      <c r="K12" s="13">
        <v>316417687</v>
      </c>
      <c r="L12" s="13">
        <v>66743920</v>
      </c>
      <c r="M12" s="13">
        <v>84886586</v>
      </c>
      <c r="N12" s="13">
        <v>107170492</v>
      </c>
      <c r="O12" s="13">
        <v>-37882640</v>
      </c>
      <c r="P12" s="13">
        <v>15598734</v>
      </c>
      <c r="Q12" s="13">
        <v>-30987591</v>
      </c>
      <c r="R12" s="16">
        <f t="shared" si="0"/>
        <v>-0.026409831162988517</v>
      </c>
      <c r="S12" s="16">
        <f>Q12/M12</f>
        <v>-0.36504696984750923</v>
      </c>
    </row>
    <row r="13" spans="1:19" ht="28.5" customHeight="1">
      <c r="A13" s="11">
        <v>6</v>
      </c>
      <c r="B13" s="12" t="s">
        <v>5</v>
      </c>
      <c r="C13" s="13">
        <v>1110013000</v>
      </c>
      <c r="D13" s="13">
        <v>161232000</v>
      </c>
      <c r="E13" s="13">
        <v>123351000</v>
      </c>
      <c r="F13" s="13">
        <v>644321000</v>
      </c>
      <c r="G13" s="13">
        <v>181109000</v>
      </c>
      <c r="H13" s="13">
        <v>1010303000</v>
      </c>
      <c r="I13" s="13">
        <v>619048000</v>
      </c>
      <c r="J13" s="13">
        <v>156446000</v>
      </c>
      <c r="K13" s="13">
        <v>161856000</v>
      </c>
      <c r="L13" s="13">
        <v>72953000</v>
      </c>
      <c r="M13" s="13">
        <v>99710000</v>
      </c>
      <c r="N13" s="13">
        <v>52684000</v>
      </c>
      <c r="O13" s="13">
        <v>46342000</v>
      </c>
      <c r="P13" s="13">
        <v>684000</v>
      </c>
      <c r="Q13" s="13">
        <v>5461000</v>
      </c>
      <c r="R13" s="16">
        <f t="shared" si="0"/>
        <v>0.004919762200983232</v>
      </c>
      <c r="S13" s="16">
        <f>Q13/M13</f>
        <v>0.05476882960585699</v>
      </c>
    </row>
    <row r="14" spans="1:19" ht="28.5" customHeight="1">
      <c r="A14" s="11">
        <v>7</v>
      </c>
      <c r="B14" s="12" t="s">
        <v>14</v>
      </c>
      <c r="C14" s="13">
        <v>309361113</v>
      </c>
      <c r="D14" s="13">
        <v>6809556</v>
      </c>
      <c r="E14" s="18">
        <f>7412+17042527+65468</f>
        <v>17115407</v>
      </c>
      <c r="F14" s="13">
        <v>268047209</v>
      </c>
      <c r="G14" s="13">
        <f>C14-D14-E14-F14</f>
        <v>17388941</v>
      </c>
      <c r="H14" s="13">
        <v>264567398</v>
      </c>
      <c r="I14" s="13">
        <v>189571402</v>
      </c>
      <c r="J14" s="13">
        <v>47068040</v>
      </c>
      <c r="K14" s="13">
        <f>13877639+12018303</f>
        <v>25895942</v>
      </c>
      <c r="L14" s="13">
        <f>H14-I14-J14-K14</f>
        <v>2032014</v>
      </c>
      <c r="M14" s="13">
        <v>44793715</v>
      </c>
      <c r="N14" s="13">
        <v>31652370</v>
      </c>
      <c r="O14" s="13">
        <v>11716258</v>
      </c>
      <c r="P14" s="13">
        <f>M14-N14-O14</f>
        <v>1425087</v>
      </c>
      <c r="Q14" s="13">
        <v>1630796</v>
      </c>
      <c r="R14" s="16">
        <f t="shared" si="0"/>
        <v>0.0052714964210773315</v>
      </c>
      <c r="S14" s="16">
        <f>Q14/M14</f>
        <v>0.03640680394559817</v>
      </c>
    </row>
    <row r="15" spans="1:19" ht="28.5" customHeight="1">
      <c r="A15" s="11">
        <v>8</v>
      </c>
      <c r="B15" s="12" t="s">
        <v>35</v>
      </c>
      <c r="C15" s="18">
        <v>215701798</v>
      </c>
      <c r="D15" s="18">
        <v>6075787</v>
      </c>
      <c r="E15" s="18">
        <v>46257084</v>
      </c>
      <c r="F15" s="18">
        <v>138121872</v>
      </c>
      <c r="G15" s="18">
        <f>C15-D15-E15-F15</f>
        <v>25247055</v>
      </c>
      <c r="H15" s="18">
        <v>304585529</v>
      </c>
      <c r="I15" s="18">
        <v>18810394</v>
      </c>
      <c r="J15" s="18">
        <v>184812818</v>
      </c>
      <c r="K15" s="18">
        <v>63624379</v>
      </c>
      <c r="L15" s="18">
        <f>H15-I15-J15-K15</f>
        <v>37337938</v>
      </c>
      <c r="M15" s="18">
        <v>-88883731</v>
      </c>
      <c r="N15" s="13">
        <v>29940200</v>
      </c>
      <c r="O15" s="13">
        <v>-113245018</v>
      </c>
      <c r="P15" s="13">
        <v>-5578913</v>
      </c>
      <c r="Q15" s="13">
        <v>-116694281</v>
      </c>
      <c r="R15" s="16">
        <f t="shared" si="0"/>
        <v>-0.5409981839836124</v>
      </c>
      <c r="S15" s="16">
        <f>-Q15/M15</f>
        <v>-1.3128868431501823</v>
      </c>
    </row>
    <row r="16" spans="1:19" ht="28.5" customHeight="1">
      <c r="A16" s="11">
        <v>9</v>
      </c>
      <c r="B16" s="12" t="s">
        <v>9</v>
      </c>
      <c r="C16" s="13">
        <v>380045980</v>
      </c>
      <c r="D16" s="13">
        <v>97620332</v>
      </c>
      <c r="E16" s="18">
        <v>69948909</v>
      </c>
      <c r="F16" s="13">
        <v>152023533</v>
      </c>
      <c r="G16" s="13">
        <v>60453206</v>
      </c>
      <c r="H16" s="13">
        <v>310185650</v>
      </c>
      <c r="I16" s="13">
        <v>247718545</v>
      </c>
      <c r="J16" s="13">
        <v>5826301</v>
      </c>
      <c r="K16" s="13">
        <v>49278753</v>
      </c>
      <c r="L16" s="13">
        <v>7362051</v>
      </c>
      <c r="M16" s="13">
        <v>69860330</v>
      </c>
      <c r="N16" s="13">
        <v>1791238</v>
      </c>
      <c r="O16" s="13">
        <v>63534760</v>
      </c>
      <c r="P16" s="13">
        <v>4534332</v>
      </c>
      <c r="Q16" s="18">
        <v>33459027</v>
      </c>
      <c r="R16" s="16">
        <v>0.08803941828301934</v>
      </c>
      <c r="S16" s="16">
        <v>0.47894172558303116</v>
      </c>
    </row>
    <row r="17" spans="1:19" ht="28.5" customHeight="1">
      <c r="A17" s="11">
        <v>10</v>
      </c>
      <c r="B17" s="12" t="s">
        <v>8</v>
      </c>
      <c r="C17" s="13">
        <v>328201644</v>
      </c>
      <c r="D17" s="13">
        <v>38247005</v>
      </c>
      <c r="E17" s="18">
        <f>3277253+12330872+7527721</f>
        <v>23135846</v>
      </c>
      <c r="F17" s="13">
        <v>243359972</v>
      </c>
      <c r="G17" s="13">
        <f>C17-D17-E17-F17</f>
        <v>23458821</v>
      </c>
      <c r="H17" s="13">
        <v>285239075</v>
      </c>
      <c r="I17" s="13">
        <v>195117115</v>
      </c>
      <c r="J17" s="13">
        <v>18540865</v>
      </c>
      <c r="K17" s="13">
        <v>51587493</v>
      </c>
      <c r="L17" s="13">
        <f>H17-I17-J17-K17</f>
        <v>19993602</v>
      </c>
      <c r="M17" s="13">
        <v>42962569</v>
      </c>
      <c r="N17" s="13">
        <v>17315886</v>
      </c>
      <c r="O17" s="13">
        <v>23141380</v>
      </c>
      <c r="P17" s="13">
        <f>M17-N17-O17</f>
        <v>2505303</v>
      </c>
      <c r="Q17" s="18">
        <v>-2505135</v>
      </c>
      <c r="R17" s="16">
        <f>Q17/C17</f>
        <v>-0.007632914233665447</v>
      </c>
      <c r="S17" s="16">
        <f>Q17/M17</f>
        <v>-0.0583097114141382</v>
      </c>
    </row>
    <row r="18" spans="1:19" ht="28.5" customHeight="1">
      <c r="A18" s="11">
        <v>11</v>
      </c>
      <c r="B18" s="12" t="s">
        <v>13</v>
      </c>
      <c r="C18" s="13">
        <v>188738185</v>
      </c>
      <c r="D18" s="13">
        <v>17512623</v>
      </c>
      <c r="E18" s="13">
        <f>9680544</f>
        <v>9680544</v>
      </c>
      <c r="F18" s="13">
        <f>39549442+59051003</f>
        <v>98600445</v>
      </c>
      <c r="G18" s="13">
        <f>C18-D18-E18-F18</f>
        <v>62944573</v>
      </c>
      <c r="H18" s="13">
        <f>84591636+79147622</f>
        <v>163739258</v>
      </c>
      <c r="I18" s="13">
        <f>50300923+10878+215959+41033109+3996657</f>
        <v>95557526</v>
      </c>
      <c r="J18" s="13">
        <f>13052888+8346967</f>
        <v>21399855</v>
      </c>
      <c r="K18" s="13">
        <f>1974901+8612023</f>
        <v>10586924</v>
      </c>
      <c r="L18" s="13">
        <f>H18-I18-J18-K18</f>
        <v>36194953</v>
      </c>
      <c r="M18" s="13">
        <v>24998927</v>
      </c>
      <c r="N18" s="13">
        <v>18750000</v>
      </c>
      <c r="O18" s="13">
        <v>2627074</v>
      </c>
      <c r="P18" s="13">
        <f>M18-N18-O18</f>
        <v>3621853</v>
      </c>
      <c r="Q18" s="13">
        <v>1323586</v>
      </c>
      <c r="R18" s="16">
        <f>Q18/C18</f>
        <v>0.0070128151333022515</v>
      </c>
      <c r="S18" s="16">
        <f>Q18/M18</f>
        <v>0.0529457124299775</v>
      </c>
    </row>
    <row r="19" spans="1:19" ht="28.5" customHeight="1">
      <c r="A19" s="11">
        <v>12</v>
      </c>
      <c r="B19" s="12" t="s">
        <v>10</v>
      </c>
      <c r="C19" s="13">
        <v>134170238</v>
      </c>
      <c r="D19" s="13">
        <v>5922402</v>
      </c>
      <c r="E19" s="18">
        <v>2842766</v>
      </c>
      <c r="F19" s="13">
        <v>53129855</v>
      </c>
      <c r="G19" s="13">
        <v>72275215</v>
      </c>
      <c r="H19" s="13">
        <v>78494355</v>
      </c>
      <c r="I19" s="13">
        <v>13629687</v>
      </c>
      <c r="J19" s="13">
        <v>37681354</v>
      </c>
      <c r="K19" s="13">
        <v>12293034</v>
      </c>
      <c r="L19" s="13">
        <v>14890280</v>
      </c>
      <c r="M19" s="13">
        <v>55675883</v>
      </c>
      <c r="N19" s="13">
        <v>8954044</v>
      </c>
      <c r="O19" s="13">
        <v>21136436</v>
      </c>
      <c r="P19" s="13">
        <v>25585403</v>
      </c>
      <c r="Q19" s="18">
        <v>-839667</v>
      </c>
      <c r="R19" s="16">
        <f>Q19/C19</f>
        <v>-0.006258220992348542</v>
      </c>
      <c r="S19" s="16">
        <f>Q19/M19</f>
        <v>-0.015081341413121369</v>
      </c>
    </row>
    <row r="20" spans="1:19" ht="28.5" customHeight="1">
      <c r="A20" s="11">
        <v>13</v>
      </c>
      <c r="B20" s="12" t="s">
        <v>12</v>
      </c>
      <c r="C20" s="13">
        <f>D20+F20+G20</f>
        <v>10586805</v>
      </c>
      <c r="D20" s="13">
        <v>474528</v>
      </c>
      <c r="E20" s="13"/>
      <c r="F20" s="13">
        <v>1168905</v>
      </c>
      <c r="G20" s="13">
        <v>8943372</v>
      </c>
      <c r="H20" s="13">
        <f>I20+L20</f>
        <v>3206474</v>
      </c>
      <c r="I20" s="13">
        <v>61839</v>
      </c>
      <c r="J20" s="19"/>
      <c r="K20" s="19"/>
      <c r="L20" s="13">
        <v>3144635</v>
      </c>
      <c r="M20" s="13">
        <f>N20+O20+P20</f>
        <v>7380331</v>
      </c>
      <c r="N20" s="13">
        <v>484000</v>
      </c>
      <c r="O20" s="13">
        <v>-69930</v>
      </c>
      <c r="P20" s="13">
        <v>6966261</v>
      </c>
      <c r="Q20" s="18">
        <v>-736182</v>
      </c>
      <c r="R20" s="15">
        <f>Q20/C20</f>
        <v>-0.06953769338341455</v>
      </c>
      <c r="S20" s="15">
        <f>Q20/M20</f>
        <v>-0.09974918469103893</v>
      </c>
    </row>
    <row r="21" spans="1:19" ht="28.5" customHeight="1">
      <c r="A21" s="11">
        <v>14</v>
      </c>
      <c r="B21" s="12" t="s">
        <v>11</v>
      </c>
      <c r="C21" s="13">
        <f>D21+E21+F21+G21</f>
        <v>8771400</v>
      </c>
      <c r="D21" s="13">
        <v>648129</v>
      </c>
      <c r="E21" s="13">
        <v>195995</v>
      </c>
      <c r="F21" s="13">
        <v>1735639</v>
      </c>
      <c r="G21" s="13">
        <v>6191637</v>
      </c>
      <c r="H21" s="13">
        <f>I21+L21</f>
        <v>1407712</v>
      </c>
      <c r="I21" s="13">
        <v>834611</v>
      </c>
      <c r="J21" s="19"/>
      <c r="K21" s="19"/>
      <c r="L21" s="13">
        <v>573101</v>
      </c>
      <c r="M21" s="13">
        <f>N21+O21+P21</f>
        <v>7363687</v>
      </c>
      <c r="N21" s="13">
        <v>167670</v>
      </c>
      <c r="O21" s="13">
        <v>-131554</v>
      </c>
      <c r="P21" s="13">
        <v>7327571</v>
      </c>
      <c r="Q21" s="18">
        <v>-226370</v>
      </c>
      <c r="R21" s="15">
        <v>-0.0115</v>
      </c>
      <c r="S21" s="15">
        <v>-0.0136</v>
      </c>
    </row>
    <row r="22" spans="1:19" ht="28.5" customHeight="1">
      <c r="A22" s="27">
        <v>15</v>
      </c>
      <c r="B22" s="28" t="s">
        <v>37</v>
      </c>
      <c r="C22" s="29">
        <v>8866581</v>
      </c>
      <c r="D22" s="29">
        <v>449372</v>
      </c>
      <c r="E22" s="30">
        <v>1115442</v>
      </c>
      <c r="F22" s="29">
        <v>3559472</v>
      </c>
      <c r="G22" s="29">
        <v>3742295</v>
      </c>
      <c r="H22" s="29">
        <v>3781789</v>
      </c>
      <c r="I22" s="29">
        <v>3296533</v>
      </c>
      <c r="J22" s="31"/>
      <c r="K22" s="31"/>
      <c r="L22" s="29">
        <v>485256</v>
      </c>
      <c r="M22" s="29">
        <v>5084792</v>
      </c>
      <c r="N22" s="29">
        <v>3183265</v>
      </c>
      <c r="O22" s="29">
        <v>182298</v>
      </c>
      <c r="P22" s="29">
        <v>1719229</v>
      </c>
      <c r="Q22" s="29">
        <v>176926</v>
      </c>
      <c r="R22" s="32">
        <v>0.01995425294146639</v>
      </c>
      <c r="S22" s="32">
        <v>0.03479513026294881</v>
      </c>
    </row>
    <row r="23" spans="1:19" s="7" customFormat="1" ht="28.5" customHeight="1">
      <c r="A23" s="33"/>
      <c r="B23" s="34" t="s">
        <v>32</v>
      </c>
      <c r="C23" s="35">
        <f>SUM(C8:C22)</f>
        <v>11901856305</v>
      </c>
      <c r="D23" s="35">
        <f aca="true" t="shared" si="1" ref="D23:Q23">SUM(D8:D22)</f>
        <v>1411444431</v>
      </c>
      <c r="E23" s="35">
        <f t="shared" si="1"/>
        <v>1530870896</v>
      </c>
      <c r="F23" s="35">
        <f t="shared" si="1"/>
        <v>7849812988</v>
      </c>
      <c r="G23" s="35">
        <f t="shared" si="1"/>
        <v>1109727990</v>
      </c>
      <c r="H23" s="35">
        <f t="shared" si="1"/>
        <v>12653961716</v>
      </c>
      <c r="I23" s="35">
        <f t="shared" si="1"/>
        <v>5712290979</v>
      </c>
      <c r="J23" s="35">
        <f t="shared" si="1"/>
        <v>3983091657</v>
      </c>
      <c r="K23" s="35">
        <f t="shared" si="1"/>
        <v>2012257278</v>
      </c>
      <c r="L23" s="35">
        <f>SUM(L8:L22)</f>
        <v>946321802</v>
      </c>
      <c r="M23" s="35">
        <f t="shared" si="1"/>
        <v>-752105412</v>
      </c>
      <c r="N23" s="35">
        <f t="shared" si="1"/>
        <v>862262906</v>
      </c>
      <c r="O23" s="35">
        <f t="shared" si="1"/>
        <v>-2058846519</v>
      </c>
      <c r="P23" s="35">
        <f t="shared" si="1"/>
        <v>82786653</v>
      </c>
      <c r="Q23" s="35">
        <f t="shared" si="1"/>
        <v>-1124885768</v>
      </c>
      <c r="R23" s="36">
        <f>Q23/C23</f>
        <v>-0.09451347245113627</v>
      </c>
      <c r="S23" s="36">
        <f>Q23/M23</f>
        <v>1.4956490806371168</v>
      </c>
    </row>
    <row r="24" spans="2:17" ht="15.75">
      <c r="B24" s="8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5.75">
      <c r="B25" s="8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ht="15.75">
      <c r="B26" s="8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ht="15.75">
      <c r="B27" s="8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ht="15.75">
      <c r="B28" s="8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ht="15.75">
      <c r="B29" s="8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ht="15.75">
      <c r="B30" s="8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7" ht="15.75">
      <c r="B31" s="8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7" ht="15.75">
      <c r="B32" s="8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4" ht="15.75">
      <c r="B33" s="8"/>
      <c r="H33" s="9"/>
      <c r="I33" s="9"/>
      <c r="J33" s="9"/>
      <c r="K33" s="9"/>
      <c r="L33" s="9"/>
      <c r="M33" s="9"/>
      <c r="N33" s="9"/>
    </row>
    <row r="34" spans="2:14" ht="15.75">
      <c r="B34" s="8"/>
      <c r="H34" s="9"/>
      <c r="I34" s="9"/>
      <c r="J34" s="9"/>
      <c r="K34" s="9"/>
      <c r="L34" s="9"/>
      <c r="M34" s="9"/>
      <c r="N34" s="9"/>
    </row>
    <row r="35" spans="2:14" ht="15.75">
      <c r="B35" s="8"/>
      <c r="H35" s="9"/>
      <c r="I35" s="9"/>
      <c r="J35" s="9"/>
      <c r="K35" s="9"/>
      <c r="L35" s="9"/>
      <c r="M35" s="9"/>
      <c r="N35" s="9"/>
    </row>
    <row r="36" spans="2:14" ht="15.75">
      <c r="B36" s="8"/>
      <c r="H36" s="9"/>
      <c r="I36" s="9"/>
      <c r="J36" s="9"/>
      <c r="K36" s="9"/>
      <c r="L36" s="9"/>
      <c r="M36" s="9"/>
      <c r="N36" s="9"/>
    </row>
    <row r="37" spans="2:14" ht="15.75">
      <c r="B37" s="8"/>
      <c r="H37" s="9"/>
      <c r="I37" s="9"/>
      <c r="J37" s="9"/>
      <c r="K37" s="9"/>
      <c r="L37" s="9"/>
      <c r="M37" s="9"/>
      <c r="N37" s="9"/>
    </row>
    <row r="38" spans="2:14" ht="15.75">
      <c r="B38" s="8"/>
      <c r="H38" s="9"/>
      <c r="I38" s="9"/>
      <c r="J38" s="9"/>
      <c r="K38" s="9"/>
      <c r="L38" s="9"/>
      <c r="M38" s="9"/>
      <c r="N38" s="9"/>
    </row>
    <row r="39" spans="2:14" ht="15.75">
      <c r="B39" s="8"/>
      <c r="H39" s="9"/>
      <c r="I39" s="9"/>
      <c r="J39" s="9"/>
      <c r="K39" s="9"/>
      <c r="L39" s="9"/>
      <c r="M39" s="9"/>
      <c r="N39" s="9"/>
    </row>
    <row r="40" spans="2:14" ht="15.75">
      <c r="B40" s="8"/>
      <c r="H40" s="9"/>
      <c r="I40" s="9"/>
      <c r="J40" s="9"/>
      <c r="K40" s="9"/>
      <c r="L40" s="9"/>
      <c r="M40" s="9"/>
      <c r="N40" s="9"/>
    </row>
    <row r="41" spans="2:14" ht="15.75">
      <c r="B41" s="8"/>
      <c r="H41" s="9"/>
      <c r="I41" s="9"/>
      <c r="J41" s="9"/>
      <c r="K41" s="9"/>
      <c r="L41" s="9"/>
      <c r="M41" s="9"/>
      <c r="N41" s="9"/>
    </row>
    <row r="42" spans="2:14" ht="15.75">
      <c r="B42" s="8"/>
      <c r="H42" s="9"/>
      <c r="I42" s="9"/>
      <c r="J42" s="9"/>
      <c r="K42" s="9"/>
      <c r="L42" s="9"/>
      <c r="M42" s="9"/>
      <c r="N42" s="9"/>
    </row>
    <row r="43" spans="2:14" ht="15.75">
      <c r="B43" s="8"/>
      <c r="H43" s="9"/>
      <c r="I43" s="9"/>
      <c r="J43" s="9"/>
      <c r="K43" s="9"/>
      <c r="L43" s="9"/>
      <c r="M43" s="9"/>
      <c r="N43" s="9"/>
    </row>
    <row r="44" spans="8:14" ht="15.75">
      <c r="H44" s="9"/>
      <c r="I44" s="9"/>
      <c r="J44" s="9"/>
      <c r="K44" s="9"/>
      <c r="L44" s="9"/>
      <c r="M44" s="9"/>
      <c r="N44" s="9"/>
    </row>
    <row r="45" spans="8:14" ht="15.75">
      <c r="H45" s="9"/>
      <c r="I45" s="9"/>
      <c r="J45" s="9"/>
      <c r="K45" s="9"/>
      <c r="L45" s="9"/>
      <c r="M45" s="9"/>
      <c r="N45" s="9"/>
    </row>
    <row r="46" spans="8:14" ht="15.75">
      <c r="H46" s="9"/>
      <c r="I46" s="9"/>
      <c r="J46" s="9"/>
      <c r="K46" s="9"/>
      <c r="L46" s="9"/>
      <c r="M46" s="9"/>
      <c r="N46" s="9"/>
    </row>
    <row r="47" spans="8:14" ht="15.75">
      <c r="H47" s="9"/>
      <c r="I47" s="9"/>
      <c r="J47" s="9"/>
      <c r="K47" s="9"/>
      <c r="L47" s="9"/>
      <c r="M47" s="9"/>
      <c r="N47" s="9"/>
    </row>
    <row r="48" spans="8:14" ht="15.75">
      <c r="H48" s="9"/>
      <c r="I48" s="9"/>
      <c r="J48" s="9"/>
      <c r="K48" s="9"/>
      <c r="L48" s="9"/>
      <c r="M48" s="9"/>
      <c r="N48" s="9"/>
    </row>
    <row r="49" spans="8:14" ht="15.75">
      <c r="H49" s="9"/>
      <c r="I49" s="9"/>
      <c r="J49" s="9"/>
      <c r="K49" s="9"/>
      <c r="L49" s="9"/>
      <c r="M49" s="9"/>
      <c r="N49" s="9"/>
    </row>
    <row r="50" spans="8:14" ht="15.75">
      <c r="H50" s="9"/>
      <c r="I50" s="9"/>
      <c r="J50" s="9"/>
      <c r="K50" s="9"/>
      <c r="L50" s="9"/>
      <c r="M50" s="9"/>
      <c r="N50" s="9"/>
    </row>
    <row r="51" spans="8:14" ht="15.75">
      <c r="H51" s="9"/>
      <c r="I51" s="9"/>
      <c r="J51" s="9"/>
      <c r="K51" s="9"/>
      <c r="L51" s="9"/>
      <c r="M51" s="9"/>
      <c r="N51" s="9"/>
    </row>
    <row r="52" spans="8:14" ht="15.75">
      <c r="H52" s="9"/>
      <c r="I52" s="9"/>
      <c r="J52" s="9"/>
      <c r="K52" s="9"/>
      <c r="L52" s="9"/>
      <c r="M52" s="9"/>
      <c r="N52" s="9"/>
    </row>
    <row r="53" spans="8:14" ht="15.75">
      <c r="H53" s="9"/>
      <c r="I53" s="9"/>
      <c r="J53" s="9"/>
      <c r="K53" s="9"/>
      <c r="L53" s="9"/>
      <c r="M53" s="9"/>
      <c r="N53" s="9"/>
    </row>
    <row r="54" spans="8:14" ht="15.75">
      <c r="H54" s="9"/>
      <c r="I54" s="9"/>
      <c r="J54" s="9"/>
      <c r="K54" s="9"/>
      <c r="L54" s="9"/>
      <c r="M54" s="9"/>
      <c r="N54" s="9"/>
    </row>
    <row r="55" spans="8:14" ht="15.75">
      <c r="H55" s="9"/>
      <c r="I55" s="9"/>
      <c r="J55" s="9"/>
      <c r="K55" s="9"/>
      <c r="L55" s="9"/>
      <c r="M55" s="9"/>
      <c r="N55" s="9"/>
    </row>
    <row r="56" spans="8:14" ht="15.75">
      <c r="H56" s="9"/>
      <c r="I56" s="9"/>
      <c r="J56" s="9"/>
      <c r="K56" s="9"/>
      <c r="L56" s="9"/>
      <c r="M56" s="9"/>
      <c r="N56" s="9"/>
    </row>
    <row r="57" spans="8:14" ht="15.75">
      <c r="H57" s="9"/>
      <c r="I57" s="9"/>
      <c r="J57" s="9"/>
      <c r="K57" s="9"/>
      <c r="L57" s="9"/>
      <c r="M57" s="9"/>
      <c r="N57" s="9"/>
    </row>
    <row r="58" spans="8:14" ht="15.75">
      <c r="H58" s="9"/>
      <c r="I58" s="9"/>
      <c r="J58" s="9"/>
      <c r="K58" s="9"/>
      <c r="L58" s="9"/>
      <c r="M58" s="9"/>
      <c r="N58" s="9"/>
    </row>
    <row r="59" spans="8:14" ht="15.75">
      <c r="H59" s="9"/>
      <c r="I59" s="9"/>
      <c r="J59" s="9"/>
      <c r="K59" s="9"/>
      <c r="L59" s="9"/>
      <c r="M59" s="9"/>
      <c r="N59" s="9"/>
    </row>
    <row r="60" spans="8:14" ht="15.75">
      <c r="H60" s="9"/>
      <c r="I60" s="9"/>
      <c r="J60" s="9"/>
      <c r="K60" s="9"/>
      <c r="L60" s="9"/>
      <c r="M60" s="9"/>
      <c r="N60" s="9"/>
    </row>
    <row r="61" spans="8:14" ht="15.75">
      <c r="H61" s="9"/>
      <c r="I61" s="9"/>
      <c r="J61" s="9"/>
      <c r="K61" s="9"/>
      <c r="L61" s="9"/>
      <c r="M61" s="9"/>
      <c r="N61" s="9"/>
    </row>
    <row r="62" spans="8:14" ht="15.75">
      <c r="H62" s="9"/>
      <c r="I62" s="9"/>
      <c r="J62" s="9"/>
      <c r="K62" s="9"/>
      <c r="L62" s="9"/>
      <c r="M62" s="9"/>
      <c r="N62" s="9"/>
    </row>
    <row r="63" spans="8:14" ht="15.75">
      <c r="H63" s="9"/>
      <c r="I63" s="9"/>
      <c r="J63" s="9"/>
      <c r="K63" s="9"/>
      <c r="L63" s="9"/>
      <c r="M63" s="9"/>
      <c r="N63" s="9"/>
    </row>
    <row r="64" spans="8:14" ht="15.75">
      <c r="H64" s="9"/>
      <c r="I64" s="9"/>
      <c r="J64" s="9"/>
      <c r="K64" s="9"/>
      <c r="L64" s="9"/>
      <c r="M64" s="9"/>
      <c r="N64" s="9"/>
    </row>
    <row r="65" spans="8:14" ht="15.75">
      <c r="H65" s="9"/>
      <c r="I65" s="9"/>
      <c r="J65" s="9"/>
      <c r="K65" s="9"/>
      <c r="L65" s="9"/>
      <c r="M65" s="9"/>
      <c r="N65" s="9"/>
    </row>
    <row r="66" spans="8:14" ht="15.75">
      <c r="H66" s="9"/>
      <c r="I66" s="9"/>
      <c r="J66" s="9"/>
      <c r="K66" s="9"/>
      <c r="L66" s="9"/>
      <c r="M66" s="9"/>
      <c r="N66" s="9"/>
    </row>
    <row r="67" spans="8:14" ht="15.75">
      <c r="H67" s="9"/>
      <c r="I67" s="9"/>
      <c r="J67" s="9"/>
      <c r="K67" s="9"/>
      <c r="L67" s="9"/>
      <c r="M67" s="9"/>
      <c r="N67" s="9"/>
    </row>
    <row r="68" spans="8:14" ht="15.75">
      <c r="H68" s="9"/>
      <c r="I68" s="9"/>
      <c r="J68" s="9"/>
      <c r="K68" s="9"/>
      <c r="L68" s="9"/>
      <c r="M68" s="9"/>
      <c r="N68" s="9"/>
    </row>
    <row r="69" spans="8:14" ht="15.75">
      <c r="H69" s="9"/>
      <c r="I69" s="9"/>
      <c r="J69" s="9"/>
      <c r="K69" s="9"/>
      <c r="L69" s="9"/>
      <c r="M69" s="9"/>
      <c r="N69" s="9"/>
    </row>
    <row r="70" spans="8:14" ht="15.75">
      <c r="H70" s="9"/>
      <c r="I70" s="9"/>
      <c r="J70" s="9"/>
      <c r="K70" s="9"/>
      <c r="L70" s="9"/>
      <c r="M70" s="9"/>
      <c r="N70" s="9"/>
    </row>
    <row r="71" spans="8:14" ht="15.75">
      <c r="H71" s="9"/>
      <c r="I71" s="9"/>
      <c r="J71" s="9"/>
      <c r="K71" s="9"/>
      <c r="L71" s="9"/>
      <c r="M71" s="9"/>
      <c r="N71" s="9"/>
    </row>
    <row r="72" spans="8:14" ht="15.75">
      <c r="H72" s="9"/>
      <c r="I72" s="9"/>
      <c r="J72" s="9"/>
      <c r="K72" s="9"/>
      <c r="L72" s="9"/>
      <c r="M72" s="9"/>
      <c r="N72" s="9"/>
    </row>
    <row r="73" spans="8:14" ht="15.75">
      <c r="H73" s="9"/>
      <c r="I73" s="9"/>
      <c r="J73" s="9"/>
      <c r="K73" s="9"/>
      <c r="L73" s="9"/>
      <c r="M73" s="9"/>
      <c r="N73" s="9"/>
    </row>
    <row r="74" spans="8:14" ht="15.75">
      <c r="H74" s="9"/>
      <c r="I74" s="9"/>
      <c r="J74" s="9"/>
      <c r="K74" s="9"/>
      <c r="L74" s="9"/>
      <c r="M74" s="9"/>
      <c r="N74" s="9"/>
    </row>
    <row r="75" spans="8:14" ht="15.75">
      <c r="H75" s="9"/>
      <c r="I75" s="9"/>
      <c r="J75" s="9"/>
      <c r="K75" s="9"/>
      <c r="L75" s="9"/>
      <c r="M75" s="9"/>
      <c r="N75" s="9"/>
    </row>
    <row r="76" spans="8:14" ht="15.75">
      <c r="H76" s="9"/>
      <c r="I76" s="9"/>
      <c r="J76" s="9"/>
      <c r="K76" s="9"/>
      <c r="L76" s="9"/>
      <c r="M76" s="9"/>
      <c r="N76" s="9"/>
    </row>
    <row r="77" spans="8:14" ht="15.75">
      <c r="H77" s="9"/>
      <c r="I77" s="9"/>
      <c r="J77" s="9"/>
      <c r="K77" s="9"/>
      <c r="L77" s="9"/>
      <c r="M77" s="9"/>
      <c r="N77" s="9"/>
    </row>
    <row r="78" spans="8:14" ht="15.75">
      <c r="H78" s="9"/>
      <c r="I78" s="9"/>
      <c r="J78" s="9"/>
      <c r="K78" s="9"/>
      <c r="L78" s="9"/>
      <c r="M78" s="9"/>
      <c r="N78" s="9"/>
    </row>
    <row r="79" spans="8:14" ht="15.75">
      <c r="H79" s="9"/>
      <c r="I79" s="9"/>
      <c r="J79" s="9"/>
      <c r="K79" s="9"/>
      <c r="L79" s="9"/>
      <c r="M79" s="9"/>
      <c r="N79" s="9"/>
    </row>
    <row r="80" spans="8:14" ht="15.75">
      <c r="H80" s="9"/>
      <c r="I80" s="9"/>
      <c r="J80" s="9"/>
      <c r="K80" s="9"/>
      <c r="L80" s="9"/>
      <c r="M80" s="9"/>
      <c r="N80" s="9"/>
    </row>
    <row r="81" spans="8:14" ht="15.75">
      <c r="H81" s="9"/>
      <c r="I81" s="9"/>
      <c r="J81" s="9"/>
      <c r="K81" s="9"/>
      <c r="L81" s="9"/>
      <c r="M81" s="9"/>
      <c r="N81" s="9"/>
    </row>
    <row r="82" spans="8:14" ht="15.75">
      <c r="H82" s="9"/>
      <c r="I82" s="9"/>
      <c r="J82" s="9"/>
      <c r="K82" s="9"/>
      <c r="L82" s="9"/>
      <c r="M82" s="9"/>
      <c r="N82" s="9"/>
    </row>
    <row r="83" spans="8:14" ht="15.75">
      <c r="H83" s="9"/>
      <c r="I83" s="9"/>
      <c r="J83" s="9"/>
      <c r="K83" s="9"/>
      <c r="L83" s="9"/>
      <c r="M83" s="9"/>
      <c r="N83" s="9"/>
    </row>
    <row r="84" spans="8:12" ht="15.75">
      <c r="H84" s="9"/>
      <c r="I84" s="9"/>
      <c r="J84" s="9"/>
      <c r="K84" s="9"/>
      <c r="L84" s="9"/>
    </row>
    <row r="85" spans="8:12" ht="15.75">
      <c r="H85" s="9"/>
      <c r="I85" s="9"/>
      <c r="J85" s="9"/>
      <c r="K85" s="9"/>
      <c r="L85" s="9"/>
    </row>
    <row r="86" spans="8:12" ht="15.75">
      <c r="H86" s="9"/>
      <c r="I86" s="9"/>
      <c r="J86" s="9"/>
      <c r="K86" s="9"/>
      <c r="L86" s="9"/>
    </row>
    <row r="87" spans="8:12" ht="15.75">
      <c r="H87" s="9"/>
      <c r="I87" s="9"/>
      <c r="J87" s="9"/>
      <c r="K87" s="9"/>
      <c r="L87" s="9"/>
    </row>
    <row r="88" spans="8:12" ht="15.75">
      <c r="H88" s="9"/>
      <c r="I88" s="9"/>
      <c r="J88" s="9"/>
      <c r="K88" s="9"/>
      <c r="L88" s="9"/>
    </row>
    <row r="89" spans="8:12" ht="15.75">
      <c r="H89" s="9"/>
      <c r="I89" s="9"/>
      <c r="J89" s="9"/>
      <c r="K89" s="9"/>
      <c r="L89" s="9"/>
    </row>
    <row r="90" spans="8:12" ht="15.75">
      <c r="H90" s="9"/>
      <c r="I90" s="9"/>
      <c r="J90" s="9"/>
      <c r="K90" s="9"/>
      <c r="L90" s="9"/>
    </row>
    <row r="91" spans="8:12" ht="15.75">
      <c r="H91" s="9"/>
      <c r="I91" s="9"/>
      <c r="J91" s="9"/>
      <c r="K91" s="9"/>
      <c r="L91" s="9"/>
    </row>
    <row r="92" spans="8:12" ht="15.75">
      <c r="H92" s="9"/>
      <c r="I92" s="9"/>
      <c r="J92" s="9"/>
      <c r="K92" s="9"/>
      <c r="L92" s="9"/>
    </row>
    <row r="93" spans="8:12" ht="15.75">
      <c r="H93" s="9"/>
      <c r="I93" s="9"/>
      <c r="J93" s="9"/>
      <c r="K93" s="9"/>
      <c r="L93" s="9"/>
    </row>
    <row r="94" spans="8:12" ht="15.75">
      <c r="H94" s="9"/>
      <c r="I94" s="9"/>
      <c r="J94" s="9"/>
      <c r="K94" s="9"/>
      <c r="L94" s="9"/>
    </row>
    <row r="95" spans="8:12" ht="15.75">
      <c r="H95" s="9"/>
      <c r="I95" s="9"/>
      <c r="J95" s="9"/>
      <c r="K95" s="9"/>
      <c r="L95" s="9"/>
    </row>
    <row r="96" spans="8:12" ht="15.75">
      <c r="H96" s="9"/>
      <c r="I96" s="9"/>
      <c r="J96" s="9"/>
      <c r="K96" s="9"/>
      <c r="L96" s="9"/>
    </row>
    <row r="97" spans="8:12" ht="15.75">
      <c r="H97" s="9"/>
      <c r="I97" s="9"/>
      <c r="J97" s="9"/>
      <c r="K97" s="9"/>
      <c r="L97" s="9"/>
    </row>
    <row r="98" spans="8:12" ht="15.75">
      <c r="H98" s="9"/>
      <c r="I98" s="9"/>
      <c r="J98" s="9"/>
      <c r="K98" s="9"/>
      <c r="L98" s="9"/>
    </row>
    <row r="99" spans="8:12" ht="15.75">
      <c r="H99" s="9"/>
      <c r="I99" s="9"/>
      <c r="J99" s="9"/>
      <c r="K99" s="9"/>
      <c r="L99" s="9"/>
    </row>
    <row r="100" spans="8:12" ht="15.75">
      <c r="H100" s="9"/>
      <c r="I100" s="9"/>
      <c r="J100" s="9"/>
      <c r="K100" s="9"/>
      <c r="L100" s="9"/>
    </row>
    <row r="101" spans="8:12" ht="15.75">
      <c r="H101" s="9"/>
      <c r="I101" s="9"/>
      <c r="J101" s="9"/>
      <c r="K101" s="9"/>
      <c r="L101" s="9"/>
    </row>
    <row r="102" spans="8:12" ht="15.75">
      <c r="H102" s="9"/>
      <c r="I102" s="9"/>
      <c r="J102" s="9"/>
      <c r="K102" s="9"/>
      <c r="L102" s="9"/>
    </row>
    <row r="103" spans="8:12" ht="15.75">
      <c r="H103" s="9"/>
      <c r="I103" s="9"/>
      <c r="J103" s="9"/>
      <c r="K103" s="9"/>
      <c r="L103" s="9"/>
    </row>
    <row r="104" spans="8:12" ht="15.75">
      <c r="H104" s="9"/>
      <c r="I104" s="9"/>
      <c r="J104" s="9"/>
      <c r="K104" s="9"/>
      <c r="L104" s="9"/>
    </row>
    <row r="105" spans="8:12" ht="15.75">
      <c r="H105" s="9"/>
      <c r="I105" s="9"/>
      <c r="J105" s="9"/>
      <c r="K105" s="9"/>
      <c r="L105" s="9"/>
    </row>
    <row r="106" spans="8:12" ht="15.75">
      <c r="H106" s="9"/>
      <c r="I106" s="9"/>
      <c r="J106" s="9"/>
      <c r="K106" s="9"/>
      <c r="L106" s="9"/>
    </row>
    <row r="107" spans="8:12" ht="15.75">
      <c r="H107" s="9"/>
      <c r="I107" s="9"/>
      <c r="J107" s="9"/>
      <c r="K107" s="9"/>
      <c r="L107" s="9"/>
    </row>
    <row r="108" spans="8:12" ht="15.75">
      <c r="H108" s="9"/>
      <c r="I108" s="9"/>
      <c r="J108" s="9"/>
      <c r="K108" s="9"/>
      <c r="L108" s="9"/>
    </row>
    <row r="109" spans="8:12" ht="15.75">
      <c r="H109" s="9"/>
      <c r="I109" s="9"/>
      <c r="J109" s="9"/>
      <c r="K109" s="9"/>
      <c r="L109" s="9"/>
    </row>
    <row r="110" spans="8:12" ht="15.75">
      <c r="H110" s="9"/>
      <c r="I110" s="9"/>
      <c r="J110" s="9"/>
      <c r="K110" s="9"/>
      <c r="L110" s="9"/>
    </row>
    <row r="111" spans="8:12" ht="15.75">
      <c r="H111" s="9"/>
      <c r="I111" s="9"/>
      <c r="J111" s="9"/>
      <c r="K111" s="9"/>
      <c r="L111" s="9"/>
    </row>
    <row r="112" spans="8:12" ht="15.75">
      <c r="H112" s="9"/>
      <c r="I112" s="9"/>
      <c r="J112" s="9"/>
      <c r="K112" s="9"/>
      <c r="L112" s="9"/>
    </row>
    <row r="113" spans="8:12" ht="15.75">
      <c r="H113" s="9"/>
      <c r="I113" s="9"/>
      <c r="J113" s="9"/>
      <c r="K113" s="9"/>
      <c r="L113" s="9"/>
    </row>
    <row r="114" spans="8:12" ht="15.75">
      <c r="H114" s="9"/>
      <c r="I114" s="9"/>
      <c r="J114" s="9"/>
      <c r="K114" s="9"/>
      <c r="L114" s="9"/>
    </row>
    <row r="115" spans="8:12" ht="15.75">
      <c r="H115" s="9"/>
      <c r="I115" s="9"/>
      <c r="J115" s="9"/>
      <c r="K115" s="9"/>
      <c r="L115" s="9"/>
    </row>
    <row r="116" spans="8:12" ht="15.75">
      <c r="H116" s="9"/>
      <c r="I116" s="9"/>
      <c r="J116" s="9"/>
      <c r="K116" s="9"/>
      <c r="L116" s="9"/>
    </row>
    <row r="117" spans="8:12" ht="15.75">
      <c r="H117" s="9"/>
      <c r="I117" s="9"/>
      <c r="J117" s="9"/>
      <c r="K117" s="9"/>
      <c r="L117" s="9"/>
    </row>
    <row r="118" spans="8:12" ht="15.75">
      <c r="H118" s="9"/>
      <c r="I118" s="9"/>
      <c r="J118" s="9"/>
      <c r="K118" s="9"/>
      <c r="L118" s="9"/>
    </row>
    <row r="119" spans="8:12" ht="15.75">
      <c r="H119" s="9"/>
      <c r="I119" s="9"/>
      <c r="J119" s="9"/>
      <c r="K119" s="9"/>
      <c r="L119" s="9"/>
    </row>
    <row r="120" spans="8:12" ht="15.75">
      <c r="H120" s="9"/>
      <c r="I120" s="9"/>
      <c r="J120" s="9"/>
      <c r="K120" s="9"/>
      <c r="L120" s="9"/>
    </row>
    <row r="121" spans="8:12" ht="15.75">
      <c r="H121" s="9"/>
      <c r="I121" s="9"/>
      <c r="J121" s="9"/>
      <c r="K121" s="9"/>
      <c r="L121" s="9"/>
    </row>
    <row r="122" spans="8:12" ht="15.75">
      <c r="H122" s="9"/>
      <c r="I122" s="9"/>
      <c r="J122" s="9"/>
      <c r="K122" s="9"/>
      <c r="L122" s="9"/>
    </row>
    <row r="123" spans="8:12" ht="15.75">
      <c r="H123" s="9"/>
      <c r="I123" s="9"/>
      <c r="J123" s="9"/>
      <c r="K123" s="9"/>
      <c r="L123" s="9"/>
    </row>
    <row r="124" spans="8:12" ht="15.75">
      <c r="H124" s="9"/>
      <c r="I124" s="9"/>
      <c r="J124" s="9"/>
      <c r="K124" s="9"/>
      <c r="L124" s="9"/>
    </row>
    <row r="125" spans="8:12" ht="15.75">
      <c r="H125" s="9"/>
      <c r="I125" s="9"/>
      <c r="J125" s="9"/>
      <c r="K125" s="9"/>
      <c r="L125" s="9"/>
    </row>
    <row r="126" spans="8:12" ht="15.75">
      <c r="H126" s="9"/>
      <c r="I126" s="9"/>
      <c r="J126" s="9"/>
      <c r="K126" s="9"/>
      <c r="L126" s="9"/>
    </row>
    <row r="127" spans="8:12" ht="15.75">
      <c r="H127" s="9"/>
      <c r="I127" s="9"/>
      <c r="J127" s="9"/>
      <c r="K127" s="9"/>
      <c r="L127" s="9"/>
    </row>
    <row r="128" spans="8:12" ht="15.75">
      <c r="H128" s="9"/>
      <c r="I128" s="9"/>
      <c r="J128" s="9"/>
      <c r="K128" s="9"/>
      <c r="L128" s="9"/>
    </row>
    <row r="129" spans="8:12" ht="15.75">
      <c r="H129" s="9"/>
      <c r="I129" s="9"/>
      <c r="J129" s="9"/>
      <c r="K129" s="9"/>
      <c r="L129" s="9"/>
    </row>
    <row r="130" spans="8:12" ht="15.75">
      <c r="H130" s="9"/>
      <c r="I130" s="9"/>
      <c r="J130" s="9"/>
      <c r="K130" s="9"/>
      <c r="L130" s="9"/>
    </row>
    <row r="131" spans="8:12" ht="15.75">
      <c r="H131" s="9"/>
      <c r="I131" s="9"/>
      <c r="J131" s="9"/>
      <c r="K131" s="9"/>
      <c r="L131" s="9"/>
    </row>
    <row r="132" spans="8:12" ht="15.75">
      <c r="H132" s="9"/>
      <c r="I132" s="9"/>
      <c r="J132" s="9"/>
      <c r="K132" s="9"/>
      <c r="L132" s="9"/>
    </row>
    <row r="133" spans="8:12" ht="15.75">
      <c r="H133" s="9"/>
      <c r="I133" s="9"/>
      <c r="J133" s="9"/>
      <c r="K133" s="9"/>
      <c r="L133" s="9"/>
    </row>
    <row r="134" spans="8:12" ht="15.75">
      <c r="H134" s="9"/>
      <c r="I134" s="9"/>
      <c r="J134" s="9"/>
      <c r="K134" s="9"/>
      <c r="L134" s="9"/>
    </row>
    <row r="135" spans="8:12" ht="15.75">
      <c r="H135" s="9"/>
      <c r="I135" s="9"/>
      <c r="J135" s="9"/>
      <c r="K135" s="9"/>
      <c r="L135" s="9"/>
    </row>
    <row r="136" spans="8:12" ht="15.75">
      <c r="H136" s="9"/>
      <c r="I136" s="9"/>
      <c r="J136" s="9"/>
      <c r="K136" s="9"/>
      <c r="L136" s="9"/>
    </row>
    <row r="137" spans="8:12" ht="15.75">
      <c r="H137" s="9"/>
      <c r="I137" s="9"/>
      <c r="J137" s="9"/>
      <c r="K137" s="9"/>
      <c r="L137" s="9"/>
    </row>
    <row r="138" spans="8:12" ht="15.75">
      <c r="H138" s="9"/>
      <c r="I138" s="9"/>
      <c r="J138" s="9"/>
      <c r="K138" s="9"/>
      <c r="L138" s="9"/>
    </row>
    <row r="139" spans="8:12" ht="15.75">
      <c r="H139" s="9"/>
      <c r="I139" s="9"/>
      <c r="J139" s="9"/>
      <c r="K139" s="9"/>
      <c r="L139" s="9"/>
    </row>
  </sheetData>
  <sheetProtection/>
  <mergeCells count="8">
    <mergeCell ref="Q5:Q7"/>
    <mergeCell ref="R5:S6"/>
    <mergeCell ref="A2:S2"/>
    <mergeCell ref="A5:A7"/>
    <mergeCell ref="B5:B7"/>
    <mergeCell ref="C5:G6"/>
    <mergeCell ref="H5:L6"/>
    <mergeCell ref="M5:P6"/>
  </mergeCells>
  <printOptions/>
  <pageMargins left="0.17" right="0.16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Гулжан Камалдинова</cp:lastModifiedBy>
  <cp:lastPrinted>2008-06-25T10:36:02Z</cp:lastPrinted>
  <dcterms:created xsi:type="dcterms:W3CDTF">2000-08-04T04:24:19Z</dcterms:created>
  <dcterms:modified xsi:type="dcterms:W3CDTF">2023-03-02T06:01:13Z</dcterms:modified>
  <cp:category/>
  <cp:version/>
  <cp:contentType/>
  <cp:contentStatus/>
</cp:coreProperties>
</file>