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58" activeTab="9"/>
  </bookViews>
  <sheets>
    <sheet name="01.01.2007" sheetId="1" r:id="rId1"/>
    <sheet name="01.04.2007" sheetId="2" r:id="rId2"/>
    <sheet name="01.05.2007" sheetId="3" r:id="rId3"/>
    <sheet name="01.06.2007" sheetId="4" r:id="rId4"/>
    <sheet name="01.07.2007" sheetId="5" r:id="rId5"/>
    <sheet name="01.08.2007" sheetId="6" r:id="rId6"/>
    <sheet name="01.09.2007" sheetId="7" r:id="rId7"/>
    <sheet name="01.10.2007" sheetId="8" r:id="rId8"/>
    <sheet name="01.11.2007" sheetId="9" r:id="rId9"/>
    <sheet name="01.12.2007" sheetId="10" r:id="rId10"/>
  </sheets>
  <definedNames>
    <definedName name="_xlnm.Print_Area" localSheetId="0">'01.01.2007'!$A$1:$J$45</definedName>
    <definedName name="_xlnm.Print_Area" localSheetId="1">'01.04.2007'!$A$1:$J$44</definedName>
    <definedName name="_xlnm.Print_Area" localSheetId="2">'01.05.2007'!$A$3:$J$41</definedName>
    <definedName name="_xlnm.Print_Area" localSheetId="3">'01.06.2007'!$A$3:$L$44</definedName>
    <definedName name="_xlnm.Print_Area" localSheetId="4">'01.07.2007'!$A$3:$N$45</definedName>
  </definedNames>
  <calcPr fullCalcOnLoad="1"/>
</workbook>
</file>

<file path=xl/sharedStrings.xml><?xml version="1.0" encoding="utf-8"?>
<sst xmlns="http://schemas.openxmlformats.org/spreadsheetml/2006/main" count="555" uniqueCount="109">
  <si>
    <t>Наименование банка</t>
  </si>
  <si>
    <t>АО "Банк ТуранАлем"</t>
  </si>
  <si>
    <t>АО "Народный Банк Казахстана"</t>
  </si>
  <si>
    <t>АО "БАНК "КАСПИЙСКИЙ"</t>
  </si>
  <si>
    <t>АО "СБ "ЛАРИБА-БАНК"</t>
  </si>
  <si>
    <t>АО ДБ  "ТАИБ КАЗАХСКИЙ БАНК"</t>
  </si>
  <si>
    <t>АО "Демир Казахстан Банк"</t>
  </si>
  <si>
    <t>АО "ТЕМIРБАНК"</t>
  </si>
  <si>
    <t>АО "Казинкомбанк"</t>
  </si>
  <si>
    <t>АО "Ситибанк Казахстан"</t>
  </si>
  <si>
    <t>АО "Банк ЦентрКредит"</t>
  </si>
  <si>
    <t>АО ДБ  "КЗИ БАНК"</t>
  </si>
  <si>
    <t>АО "МБ "Алма-Ата"</t>
  </si>
  <si>
    <t>АО "Сеним-Банк"</t>
  </si>
  <si>
    <t>АО ДБ "Банк Китая в Казахстане"</t>
  </si>
  <si>
    <t>АО "ТеxаKаBаnk"</t>
  </si>
  <si>
    <t>АО "Казинвестбанк"</t>
  </si>
  <si>
    <t>АО "ДАБ "АBN АМRО Банк Казахстан"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</si>
  <si>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</si>
  <si>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</si>
  <si>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</si>
  <si>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</si>
  <si>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</si>
  <si>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</si>
  <si>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</si>
  <si>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"НЕФТЕБАНК"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</si>
  <si>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</si>
  <si>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</si>
  <si>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</si>
  <si>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</si>
  <si>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</si>
  <si>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</si>
  <si>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</si>
  <si>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Кредиты</t>
  </si>
  <si>
    <t>№ п/п</t>
  </si>
  <si>
    <t>из них</t>
  </si>
  <si>
    <t>сумма</t>
  </si>
  <si>
    <t>доля</t>
  </si>
  <si>
    <t>доля (%) в займах</t>
  </si>
  <si>
    <t>АО "Экспресс-Банк"</t>
  </si>
  <si>
    <t>ИТОГО по банковской системе</t>
  </si>
  <si>
    <t>по состоянию на 01.01.2007г. (в млрд.тенге)</t>
  </si>
  <si>
    <r>
      <t>кредиты с просрочкой платежей</t>
    </r>
    <r>
      <rPr>
        <sz val="9"/>
        <rFont val="Times New Roman"/>
        <family val="1"/>
      </rPr>
      <t>*</t>
    </r>
  </si>
  <si>
    <r>
      <t>*</t>
    </r>
    <r>
      <rPr>
        <sz val="10"/>
        <rFont val="Times New Roman"/>
        <family val="1"/>
      </rPr>
      <t xml:space="preserve"> - кредиты с просрочкой платежей (сумма кредитов, классифицированных как сомнительные 2-й, 4-й, 5-й категории и безнадежные) </t>
    </r>
  </si>
  <si>
    <t>Кредиты, списанные за баланс</t>
  </si>
  <si>
    <t>Сформированные провизии по кредитам</t>
  </si>
  <si>
    <t>Отношение сформированных провизий к сумме кредитов с просрочкой платежей и кредитов, списанных за баланс</t>
  </si>
  <si>
    <t>Сведения по кредитам с учетом удельного веса кредитов с просрочкой платежей и списанных за баланс займов</t>
  </si>
  <si>
    <t>Сведения по кредитам с учетом удельного веса кредитов с просрочкой платежей и списанных за баланс кредитов</t>
  </si>
  <si>
    <t>по состоянию на 01.04.2007г. (в млрд.тенге)</t>
  </si>
  <si>
    <t>ДБ АО "Сбербанк России"</t>
  </si>
  <si>
    <t>по состоянию на 01.05.2007г. (в млрд.тенге)</t>
  </si>
  <si>
    <t>Сформиро-ванные провизии по кредитам</t>
  </si>
  <si>
    <t>Отношение сформированных провизий к сумме кредитов с просрочкой платежей и кредитов, списанных за баланс (в %)</t>
  </si>
  <si>
    <t>Просроченная задолженность по кредитам**</t>
  </si>
  <si>
    <t>Отношение просроченных кредитов к общей сумме кредитов (в %)</t>
  </si>
  <si>
    <t xml:space="preserve">доля (%) </t>
  </si>
  <si>
    <t>АО "Народный Банк Каз-на"</t>
  </si>
  <si>
    <t>АО "ДАБ "АBN АМRО Банк Каз-н"</t>
  </si>
  <si>
    <t>ДБ АО "HSBC Банк Каз-н"</t>
  </si>
  <si>
    <t>АО "Жилстройсбербанк Каз-на"</t>
  </si>
  <si>
    <t>АО ДБ "Банк Китая в Каз-не"</t>
  </si>
  <si>
    <t>АО ДБ "НБ Пакистана" в Каз-не</t>
  </si>
  <si>
    <t>** - просроченная задолженность по кредитам, согласно данным на соответствующих балансовых счетах</t>
  </si>
  <si>
    <t>по состоянию на 01.06.2007г. (в млрд.тенге)</t>
  </si>
  <si>
    <t>доля (%) в кредитах</t>
  </si>
  <si>
    <t>Отношение провизий к сумме
нераб-х и списанных кредитов (в %)</t>
  </si>
  <si>
    <t>Отношение просроченной задолженности по кредитам к общей сумме кредитов (в %)</t>
  </si>
  <si>
    <t>Неработающие кредиты</t>
  </si>
  <si>
    <r>
      <t>*</t>
    </r>
    <r>
      <rPr>
        <sz val="8"/>
        <rFont val="Times New Roman"/>
        <family val="1"/>
      </rPr>
      <t xml:space="preserve"> - кредиты с просрочкой платежей (сумма кредитов, классифицированных как сомнительные 2-й, 4-й, 5-й категории и безнадежные) </t>
    </r>
  </si>
  <si>
    <t xml:space="preserve">Кредиты 
</t>
  </si>
  <si>
    <t>Кредиты, входящие в группу однородных кредитов</t>
  </si>
  <si>
    <t xml:space="preserve">Кредиты, списанные за баланс </t>
  </si>
  <si>
    <t>Сформированные провизии</t>
  </si>
  <si>
    <t xml:space="preserve">Сумма просроченной задолженности по кредитам ** </t>
  </si>
  <si>
    <t>Кредиты с просрочкой платежей без учета однородных кредитов*</t>
  </si>
  <si>
    <t>по кредитам без учета однородных кредитов</t>
  </si>
  <si>
    <t>по кредитам, входящим в группу однородных кредитов</t>
  </si>
  <si>
    <t xml:space="preserve">сумма </t>
  </si>
  <si>
    <t>АО "БАНК ТУРАНАЛЕМ"</t>
  </si>
  <si>
    <t>ДБ АО "HSBC БАНК КАЗАХСТАН"</t>
  </si>
  <si>
    <t>АО "Экспресс Банк"</t>
  </si>
  <si>
    <r>
      <t>*</t>
    </r>
    <r>
      <rPr>
        <sz val="8"/>
        <rFont val="Times New Roman"/>
        <family val="1"/>
      </rPr>
      <t xml:space="preserve"> - кредиты с просрочкой платежей (сумма кредитов, классифицированных как сомнительные 2-й, 4-й, 5-й категории и безнадежные), без учета однородных кредитов </t>
    </r>
  </si>
  <si>
    <t>Отношение просроченной задолженности по кредитам** к общей сумме кредитов (в %)</t>
  </si>
  <si>
    <t>-</t>
  </si>
  <si>
    <t xml:space="preserve">Сумма просроченной задолженности по кредитам, включая просроченное вознаграждение** </t>
  </si>
  <si>
    <t>Отношение просроченной задолженности и просроченного вознаграждения по кредитам** к общей сумме кредитов (в %)</t>
  </si>
  <si>
    <t>АО "Delta Bank"</t>
  </si>
  <si>
    <t>** - просроченная задолженность по кредитам, включая просроченное вознаграждение по кредитам, согласно данным на соответствующих балансовых счетах</t>
  </si>
  <si>
    <t>АО "Мастербанк"</t>
  </si>
  <si>
    <r>
      <t>кредиты с просрочкой платежей</t>
    </r>
    <r>
      <rPr>
        <sz val="12"/>
        <rFont val="Cambria"/>
        <family val="1"/>
      </rPr>
      <t>*</t>
    </r>
  </si>
  <si>
    <r>
      <t>*</t>
    </r>
    <r>
      <rPr>
        <sz val="8"/>
        <rFont val="Cambria"/>
        <family val="1"/>
      </rPr>
      <t xml:space="preserve"> - кредиты с просрочкой платежей (сумма кредитов, классифицированных как сомнительные 2-й, 4-й, 5-й категории и безнадежные) </t>
    </r>
  </si>
  <si>
    <t>№</t>
  </si>
  <si>
    <t>по состоянию на 01.07.2007г. (в млрд.тенге)</t>
  </si>
  <si>
    <r>
      <t>*</t>
    </r>
    <r>
      <rPr>
        <sz val="8"/>
        <rFont val="Cambria"/>
        <family val="1"/>
      </rPr>
      <t xml:space="preserve"> - кредиты с просрочкой платежей (сумма кредитов, классифицированных как сомнительные 2-й, 4-й, 5-й категории и безнадежные), без учета однородных кредитов </t>
    </r>
  </si>
  <si>
    <t xml:space="preserve">по состоянию на 01.08.2007г. </t>
  </si>
  <si>
    <t xml:space="preserve">по состоянию на 01.09.2007г. </t>
  </si>
  <si>
    <t>Кредиты 
(в млрд.тенге)</t>
  </si>
  <si>
    <t>Кредиты, входящие в группу однородных кредитов (в млрд.тенге)</t>
  </si>
  <si>
    <t>Сумма просроченной задолженности по кредитам ** (в млрд.тенге)</t>
  </si>
  <si>
    <t>сумма (в млрд.тенге)</t>
  </si>
  <si>
    <r>
      <t>Кредиты 
(</t>
    </r>
    <r>
      <rPr>
        <b/>
        <sz val="12"/>
        <rFont val="Times New Roman"/>
        <family val="1"/>
      </rPr>
      <t>в млрд.тенге)</t>
    </r>
  </si>
  <si>
    <r>
      <t xml:space="preserve">Кредиты, входящие в группу однородных кредитов </t>
    </r>
    <r>
      <rPr>
        <b/>
        <sz val="12"/>
        <rFont val="Times New Roman"/>
        <family val="1"/>
      </rPr>
      <t>(в млрд.тенге)</t>
    </r>
  </si>
  <si>
    <r>
      <t xml:space="preserve">Сумма просроченной задолженности по кредитам ** </t>
    </r>
    <r>
      <rPr>
        <b/>
        <sz val="12"/>
        <rFont val="Times New Roman"/>
        <family val="1"/>
      </rPr>
      <t>(в млрд.тенге)</t>
    </r>
  </si>
  <si>
    <r>
      <t xml:space="preserve">сумма </t>
    </r>
    <r>
      <rPr>
        <b/>
        <sz val="12"/>
        <rFont val="Times New Roman"/>
        <family val="1"/>
      </rPr>
      <t>(в млрд.тенге)</t>
    </r>
  </si>
  <si>
    <t>по состоянию на 01.11.2007г.</t>
  </si>
  <si>
    <t>по состоянию на 01.12.2007г.</t>
  </si>
  <si>
    <t xml:space="preserve">по состоянию на 01.10.2007г. </t>
  </si>
  <si>
    <t>Сведения по кредитам с учетом удельного веса кредитов с просрочкой платежей  и списанных за баланс кредитов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</si>
</sst>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000%"/>
    <numFmt numFmtId="174" formatCode="#,##0.0"/>
    <numFmt numFmtId="175" formatCode="0.0"/>
    <numFmt numFmtId="176" formatCode="0.0%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00%"/>
    <numFmt numFmtId="187" formatCode="0.000000%"/>
    <numFmt numFmtId="188" formatCode="0.0000000%"/>
    <numFmt numFmtId="189" formatCode="0.00000000%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Cambria"/>
      <family val="1"/>
    </font>
    <font>
      <sz val="8"/>
      <name val="Cambria"/>
      <family val="1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i/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5" fontId="5" fillId="0" borderId="0" xfId="0" applyNumberFormat="1" applyFont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vertical="center"/>
    </xf>
    <xf numFmtId="10" fontId="24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77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3" fontId="24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74" fontId="5" fillId="0" borderId="11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5" fontId="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10" fontId="2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75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174" fontId="5" fillId="0" borderId="13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175" fontId="25" fillId="0" borderId="14" xfId="0" applyNumberFormat="1" applyFont="1" applyBorder="1" applyAlignment="1">
      <alignment horizontal="right" vertical="center"/>
    </xf>
    <xf numFmtId="2" fontId="25" fillId="0" borderId="14" xfId="0" applyNumberFormat="1" applyFont="1" applyBorder="1" applyAlignment="1">
      <alignment horizontal="right" vertical="center"/>
    </xf>
    <xf numFmtId="174" fontId="25" fillId="0" borderId="14" xfId="0" applyNumberFormat="1" applyFont="1" applyFill="1" applyBorder="1" applyAlignment="1">
      <alignment vertical="center"/>
    </xf>
    <xf numFmtId="176" fontId="26" fillId="0" borderId="14" xfId="0" applyNumberFormat="1" applyFont="1" applyBorder="1" applyAlignment="1">
      <alignment vertical="center"/>
    </xf>
    <xf numFmtId="175" fontId="25" fillId="0" borderId="14" xfId="0" applyNumberFormat="1" applyFont="1" applyBorder="1" applyAlignment="1">
      <alignment vertical="center"/>
    </xf>
    <xf numFmtId="2" fontId="25" fillId="0" borderId="1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/>
    </xf>
    <xf numFmtId="10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25" fillId="0" borderId="14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vertical="center" wrapText="1"/>
    </xf>
    <xf numFmtId="10" fontId="2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85" fontId="5" fillId="0" borderId="10" xfId="0" applyNumberFormat="1" applyFont="1" applyBorder="1" applyAlignment="1">
      <alignment vertical="center"/>
    </xf>
    <xf numFmtId="173" fontId="24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 wrapText="1"/>
    </xf>
    <xf numFmtId="176" fontId="24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174" fontId="25" fillId="0" borderId="14" xfId="0" applyNumberFormat="1" applyFont="1" applyBorder="1" applyAlignment="1">
      <alignment vertical="center" wrapText="1"/>
    </xf>
    <xf numFmtId="176" fontId="26" fillId="0" borderId="14" xfId="0" applyNumberFormat="1" applyFont="1" applyBorder="1" applyAlignment="1">
      <alignment vertical="center" wrapText="1"/>
    </xf>
    <xf numFmtId="172" fontId="24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0" fontId="5" fillId="0" borderId="10" xfId="0" applyNumberFormat="1" applyFont="1" applyBorder="1" applyAlignment="1">
      <alignment vertical="center" wrapText="1"/>
    </xf>
    <xf numFmtId="173" fontId="5" fillId="0" borderId="10" xfId="0" applyNumberFormat="1" applyFont="1" applyBorder="1" applyAlignment="1">
      <alignment vertical="center" wrapText="1"/>
    </xf>
    <xf numFmtId="176" fontId="5" fillId="0" borderId="13" xfId="0" applyNumberFormat="1" applyFont="1" applyBorder="1" applyAlignment="1">
      <alignment vertical="center" wrapText="1"/>
    </xf>
    <xf numFmtId="176" fontId="25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10" fontId="5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174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17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76" fontId="24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174" fontId="5" fillId="0" borderId="10" xfId="0" applyNumberFormat="1" applyFont="1" applyBorder="1" applyAlignment="1">
      <alignment vertical="center" wrapText="1"/>
    </xf>
    <xf numFmtId="174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179" fontId="5" fillId="0" borderId="10" xfId="0" applyNumberFormat="1" applyFont="1" applyBorder="1" applyAlignment="1">
      <alignment vertical="center" wrapText="1"/>
    </xf>
    <xf numFmtId="178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178" fontId="5" fillId="0" borderId="10" xfId="0" applyNumberFormat="1" applyFont="1" applyFill="1" applyBorder="1" applyAlignment="1">
      <alignment vertical="center" wrapText="1"/>
    </xf>
    <xf numFmtId="178" fontId="5" fillId="0" borderId="10" xfId="0" applyNumberFormat="1" applyFont="1" applyBorder="1" applyAlignment="1">
      <alignment vertical="center" wrapText="1"/>
    </xf>
    <xf numFmtId="174" fontId="5" fillId="0" borderId="11" xfId="0" applyNumberFormat="1" applyFont="1" applyBorder="1" applyAlignment="1">
      <alignment vertical="center" wrapText="1"/>
    </xf>
    <xf numFmtId="174" fontId="5" fillId="0" borderId="11" xfId="0" applyNumberFormat="1" applyFont="1" applyFill="1" applyBorder="1" applyAlignment="1">
      <alignment vertical="center" wrapText="1"/>
    </xf>
    <xf numFmtId="174" fontId="5" fillId="0" borderId="13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 wrapText="1"/>
    </xf>
    <xf numFmtId="175" fontId="25" fillId="0" borderId="14" xfId="0" applyNumberFormat="1" applyFont="1" applyBorder="1" applyAlignment="1">
      <alignment vertical="center" wrapText="1"/>
    </xf>
    <xf numFmtId="175" fontId="5" fillId="0" borderId="0" xfId="0" applyNumberFormat="1" applyFont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74" fontId="5" fillId="0" borderId="13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76" fontId="24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Расшифровка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zoomScale="75" zoomScaleNormal="75" zoomScalePageLayoutView="0" workbookViewId="0" topLeftCell="A1">
      <selection activeCell="B2" sqref="B2:J2"/>
    </sheetView>
  </sheetViews>
  <sheetFormatPr defaultColWidth="8.875" defaultRowHeight="12.75"/>
  <cols>
    <col min="1" max="1" width="6.75390625" style="8" customWidth="1"/>
    <col min="2" max="2" width="42.75390625" style="2" customWidth="1"/>
    <col min="3" max="3" width="18.125" style="3" customWidth="1"/>
    <col min="4" max="5" width="16.75390625" style="4" customWidth="1"/>
    <col min="6" max="9" width="16.75390625" style="1" customWidth="1"/>
    <col min="10" max="10" width="28.625" style="1" customWidth="1"/>
    <col min="11" max="16384" width="8.875" style="1" customWidth="1"/>
  </cols>
  <sheetData>
    <row r="2" spans="2:10" ht="30.75" customHeight="1">
      <c r="B2" s="128" t="s">
        <v>47</v>
      </c>
      <c r="C2" s="128"/>
      <c r="D2" s="128"/>
      <c r="E2" s="128"/>
      <c r="F2" s="128"/>
      <c r="G2" s="128"/>
      <c r="H2" s="128"/>
      <c r="I2" s="128"/>
      <c r="J2" s="128"/>
    </row>
    <row r="4" spans="1:10" ht="21" customHeight="1">
      <c r="A4" s="120" t="s">
        <v>34</v>
      </c>
      <c r="B4" s="123" t="s">
        <v>0</v>
      </c>
      <c r="C4" s="125" t="s">
        <v>41</v>
      </c>
      <c r="D4" s="125"/>
      <c r="E4" s="125"/>
      <c r="F4" s="125"/>
      <c r="G4" s="125"/>
      <c r="H4" s="125"/>
      <c r="I4" s="125"/>
      <c r="J4" s="126"/>
    </row>
    <row r="5" spans="1:10" ht="21" customHeight="1">
      <c r="A5" s="120"/>
      <c r="B5" s="123"/>
      <c r="C5" s="123" t="s">
        <v>33</v>
      </c>
      <c r="D5" s="122" t="s">
        <v>35</v>
      </c>
      <c r="E5" s="122"/>
      <c r="F5" s="121" t="s">
        <v>44</v>
      </c>
      <c r="G5" s="123" t="s">
        <v>38</v>
      </c>
      <c r="H5" s="123" t="s">
        <v>45</v>
      </c>
      <c r="I5" s="123" t="s">
        <v>38</v>
      </c>
      <c r="J5" s="127" t="s">
        <v>46</v>
      </c>
    </row>
    <row r="6" spans="1:10" ht="32.25" customHeight="1">
      <c r="A6" s="120"/>
      <c r="B6" s="123"/>
      <c r="C6" s="124"/>
      <c r="D6" s="122" t="s">
        <v>90</v>
      </c>
      <c r="E6" s="122"/>
      <c r="F6" s="121"/>
      <c r="G6" s="123"/>
      <c r="H6" s="123"/>
      <c r="I6" s="123"/>
      <c r="J6" s="127"/>
    </row>
    <row r="7" spans="1:10" ht="66.75" customHeight="1">
      <c r="A7" s="120"/>
      <c r="B7" s="123"/>
      <c r="C7" s="124"/>
      <c r="D7" s="31" t="s">
        <v>36</v>
      </c>
      <c r="E7" s="32" t="s">
        <v>37</v>
      </c>
      <c r="F7" s="121"/>
      <c r="G7" s="123"/>
      <c r="H7" s="123"/>
      <c r="I7" s="123"/>
      <c r="J7" s="127"/>
    </row>
    <row r="8" spans="1:10" ht="25.5" customHeight="1">
      <c r="A8" s="26">
        <v>1</v>
      </c>
      <c r="B8" s="27" t="s">
        <v>30</v>
      </c>
      <c r="C8" s="28">
        <v>1641.327028</v>
      </c>
      <c r="D8" s="28">
        <v>66.734638</v>
      </c>
      <c r="E8" s="49">
        <v>0.04065895270202058</v>
      </c>
      <c r="F8" s="28">
        <v>6.397636</v>
      </c>
      <c r="G8" s="50">
        <v>0.0038978435685639613</v>
      </c>
      <c r="H8" s="28">
        <v>116.342949</v>
      </c>
      <c r="I8" s="50">
        <f aca="true" t="shared" si="0" ref="I8:I17">H8/C8</f>
        <v>0.07088346625338092</v>
      </c>
      <c r="J8" s="30">
        <f aca="true" t="shared" si="1" ref="J8:J17">H8/(D8+F8)</f>
        <v>1.5908564391146922</v>
      </c>
    </row>
    <row r="9" spans="1:10" ht="25.5" customHeight="1">
      <c r="A9" s="11">
        <v>2</v>
      </c>
      <c r="B9" s="12" t="s">
        <v>1</v>
      </c>
      <c r="C9" s="13">
        <v>1268.037436</v>
      </c>
      <c r="D9" s="13">
        <v>83.436303</v>
      </c>
      <c r="E9" s="51">
        <v>0.06579955814490637</v>
      </c>
      <c r="F9" s="13">
        <v>24.148181</v>
      </c>
      <c r="G9" s="52">
        <v>0.019043744541308638</v>
      </c>
      <c r="H9" s="13">
        <v>66.861469</v>
      </c>
      <c r="I9" s="52">
        <f t="shared" si="0"/>
        <v>0.052728308409342575</v>
      </c>
      <c r="J9" s="16">
        <f t="shared" si="1"/>
        <v>0.6214787347959952</v>
      </c>
    </row>
    <row r="10" spans="1:10" ht="25.5" customHeight="1">
      <c r="A10" s="11">
        <v>3</v>
      </c>
      <c r="B10" s="12" t="s">
        <v>29</v>
      </c>
      <c r="C10" s="13">
        <v>651.767364</v>
      </c>
      <c r="D10" s="13">
        <v>49.084738</v>
      </c>
      <c r="E10" s="51">
        <v>0.07531021145145893</v>
      </c>
      <c r="F10" s="13">
        <v>1.102328</v>
      </c>
      <c r="G10" s="52">
        <v>0.001691290575267282</v>
      </c>
      <c r="H10" s="17">
        <v>22.971019</v>
      </c>
      <c r="I10" s="52">
        <f t="shared" si="0"/>
        <v>0.035244199493241264</v>
      </c>
      <c r="J10" s="16">
        <f t="shared" si="1"/>
        <v>0.4577079480996159</v>
      </c>
    </row>
    <row r="11" spans="1:10" ht="25.5" customHeight="1">
      <c r="A11" s="11">
        <v>4</v>
      </c>
      <c r="B11" s="12" t="s">
        <v>2</v>
      </c>
      <c r="C11" s="13">
        <v>619.751213</v>
      </c>
      <c r="D11" s="13">
        <v>29.54964</v>
      </c>
      <c r="E11" s="51">
        <v>0.04767984213691245</v>
      </c>
      <c r="F11" s="13">
        <v>11.81572</v>
      </c>
      <c r="G11" s="52">
        <v>0.01906526320909355</v>
      </c>
      <c r="H11" s="13">
        <v>40.014952</v>
      </c>
      <c r="I11" s="52">
        <f t="shared" si="0"/>
        <v>0.06456615358008182</v>
      </c>
      <c r="J11" s="16">
        <f t="shared" si="1"/>
        <v>0.9673541339903726</v>
      </c>
    </row>
    <row r="12" spans="1:10" ht="25.5" customHeight="1">
      <c r="A12" s="11">
        <v>5</v>
      </c>
      <c r="B12" s="18" t="s">
        <v>23</v>
      </c>
      <c r="C12" s="17">
        <v>585.041099</v>
      </c>
      <c r="D12" s="13">
        <v>12.884002</v>
      </c>
      <c r="E12" s="51">
        <v>0.022022387866463378</v>
      </c>
      <c r="F12" s="17">
        <v>1.237892</v>
      </c>
      <c r="G12" s="52">
        <v>0.002115906048508226</v>
      </c>
      <c r="H12" s="13">
        <v>12.285173</v>
      </c>
      <c r="I12" s="52">
        <f t="shared" si="0"/>
        <v>0.02099882046064596</v>
      </c>
      <c r="J12" s="16">
        <f t="shared" si="1"/>
        <v>0.8699380550512559</v>
      </c>
    </row>
    <row r="13" spans="1:10" ht="25.5" customHeight="1">
      <c r="A13" s="11">
        <v>6</v>
      </c>
      <c r="B13" s="12" t="s">
        <v>10</v>
      </c>
      <c r="C13" s="13">
        <v>430.642544</v>
      </c>
      <c r="D13" s="13">
        <v>14.94346</v>
      </c>
      <c r="E13" s="51">
        <v>0.03470038018352409</v>
      </c>
      <c r="F13" s="13">
        <v>2.46624</v>
      </c>
      <c r="G13" s="52">
        <v>0.005726884243931088</v>
      </c>
      <c r="H13" s="13">
        <v>15.990151</v>
      </c>
      <c r="I13" s="52">
        <f t="shared" si="0"/>
        <v>0.03713091338230623</v>
      </c>
      <c r="J13" s="16">
        <f t="shared" si="1"/>
        <v>0.9184621791300251</v>
      </c>
    </row>
    <row r="14" spans="1:10" ht="25.5" customHeight="1">
      <c r="A14" s="11">
        <v>7</v>
      </c>
      <c r="B14" s="12" t="s">
        <v>7</v>
      </c>
      <c r="C14" s="13">
        <v>160.237087</v>
      </c>
      <c r="D14" s="13">
        <v>6.612074</v>
      </c>
      <c r="E14" s="51">
        <v>0.0412643172925379</v>
      </c>
      <c r="F14" s="13">
        <v>1.938961</v>
      </c>
      <c r="G14" s="52">
        <v>0.012100575692567351</v>
      </c>
      <c r="H14" s="17">
        <v>3.774445</v>
      </c>
      <c r="I14" s="52">
        <f t="shared" si="0"/>
        <v>0.02355537703952394</v>
      </c>
      <c r="J14" s="16">
        <f t="shared" si="1"/>
        <v>0.4414021226670222</v>
      </c>
    </row>
    <row r="15" spans="1:10" ht="25.5" customHeight="1">
      <c r="A15" s="11">
        <v>8</v>
      </c>
      <c r="B15" s="12" t="s">
        <v>24</v>
      </c>
      <c r="C15" s="13">
        <v>142.464985</v>
      </c>
      <c r="D15" s="13">
        <v>3.335662</v>
      </c>
      <c r="E15" s="51">
        <v>0.02341390763491815</v>
      </c>
      <c r="F15" s="13">
        <v>0.198</v>
      </c>
      <c r="G15" s="52">
        <v>0.0013898151886233658</v>
      </c>
      <c r="H15" s="13">
        <v>4.115987</v>
      </c>
      <c r="I15" s="52">
        <f t="shared" si="0"/>
        <v>0.028891218428163237</v>
      </c>
      <c r="J15" s="16">
        <f t="shared" si="1"/>
        <v>1.1647936333469358</v>
      </c>
    </row>
    <row r="16" spans="1:10" ht="25.5" customHeight="1">
      <c r="A16" s="11">
        <v>9</v>
      </c>
      <c r="B16" s="12" t="s">
        <v>3</v>
      </c>
      <c r="C16" s="13">
        <v>131.494882</v>
      </c>
      <c r="D16" s="13">
        <v>9.815703</v>
      </c>
      <c r="E16" s="51">
        <v>0.07464703455150444</v>
      </c>
      <c r="F16" s="13">
        <v>4.122048</v>
      </c>
      <c r="G16" s="52">
        <v>0.03134759267664882</v>
      </c>
      <c r="H16" s="13">
        <v>4.911151</v>
      </c>
      <c r="I16" s="52">
        <f t="shared" si="0"/>
        <v>0.03734860950709854</v>
      </c>
      <c r="J16" s="16">
        <f t="shared" si="1"/>
        <v>0.35236323277693804</v>
      </c>
    </row>
    <row r="17" spans="1:10" ht="25.5" customHeight="1">
      <c r="A17" s="11">
        <v>10</v>
      </c>
      <c r="B17" s="12" t="s">
        <v>21</v>
      </c>
      <c r="C17" s="13">
        <v>93.740977</v>
      </c>
      <c r="D17" s="13">
        <v>1.663372</v>
      </c>
      <c r="E17" s="51">
        <v>0.01774434247682313</v>
      </c>
      <c r="F17" s="19">
        <v>0.01492</v>
      </c>
      <c r="G17" s="52">
        <v>0.00015916198526499248</v>
      </c>
      <c r="H17" s="13">
        <v>2.730803</v>
      </c>
      <c r="I17" s="52">
        <f t="shared" si="0"/>
        <v>0.029131369091662015</v>
      </c>
      <c r="J17" s="16">
        <f t="shared" si="1"/>
        <v>1.627132227288219</v>
      </c>
    </row>
    <row r="18" spans="1:10" ht="25.5" customHeight="1">
      <c r="A18" s="11">
        <v>11</v>
      </c>
      <c r="B18" s="12" t="s">
        <v>27</v>
      </c>
      <c r="C18" s="16">
        <v>73.8179</v>
      </c>
      <c r="D18" s="16">
        <v>2.602299</v>
      </c>
      <c r="E18" s="52">
        <v>0.03525295355191627</v>
      </c>
      <c r="F18" s="20">
        <v>0.057023</v>
      </c>
      <c r="G18" s="52">
        <v>0.0007724820131702473</v>
      </c>
      <c r="H18" s="13">
        <v>1.333528</v>
      </c>
      <c r="I18" s="52">
        <f aca="true" t="shared" si="2" ref="I18:I38">H18/C18</f>
        <v>0.0180651034505181</v>
      </c>
      <c r="J18" s="16">
        <f>H18/(D18+F18)</f>
        <v>0.5014541300376563</v>
      </c>
    </row>
    <row r="19" spans="1:10" ht="25.5" customHeight="1">
      <c r="A19" s="11">
        <v>12</v>
      </c>
      <c r="B19" s="12" t="s">
        <v>17</v>
      </c>
      <c r="C19" s="16">
        <v>40.175008</v>
      </c>
      <c r="D19" s="16">
        <v>0.198072</v>
      </c>
      <c r="E19" s="52">
        <v>0.004930229260937546</v>
      </c>
      <c r="F19" s="20"/>
      <c r="G19" s="52"/>
      <c r="H19" s="13">
        <v>0.619234</v>
      </c>
      <c r="I19" s="52">
        <f t="shared" si="2"/>
        <v>0.015413413234416778</v>
      </c>
      <c r="J19" s="16">
        <f>H19/(D19+F19)</f>
        <v>3.1263076053152385</v>
      </c>
    </row>
    <row r="20" spans="1:10" ht="25.5" customHeight="1">
      <c r="A20" s="11">
        <v>13</v>
      </c>
      <c r="B20" s="12" t="s">
        <v>9</v>
      </c>
      <c r="C20" s="16">
        <v>29.216931</v>
      </c>
      <c r="D20" s="16"/>
      <c r="E20" s="52"/>
      <c r="F20" s="20"/>
      <c r="G20" s="52"/>
      <c r="H20" s="13">
        <v>0.154702</v>
      </c>
      <c r="I20" s="52">
        <f t="shared" si="2"/>
        <v>0.005294943538046485</v>
      </c>
      <c r="J20" s="16"/>
    </row>
    <row r="21" spans="1:10" ht="25.5" customHeight="1">
      <c r="A21" s="11">
        <v>14</v>
      </c>
      <c r="B21" s="12" t="s">
        <v>22</v>
      </c>
      <c r="C21" s="16">
        <v>27.527841</v>
      </c>
      <c r="D21" s="16"/>
      <c r="E21" s="52"/>
      <c r="F21" s="20"/>
      <c r="G21" s="52"/>
      <c r="H21" s="21">
        <v>0.016269</v>
      </c>
      <c r="I21" s="52">
        <f t="shared" si="2"/>
        <v>0.0005910016699093837</v>
      </c>
      <c r="J21" s="16"/>
    </row>
    <row r="22" spans="1:10" ht="25.5" customHeight="1">
      <c r="A22" s="11">
        <v>15</v>
      </c>
      <c r="B22" s="12" t="s">
        <v>19</v>
      </c>
      <c r="C22" s="16">
        <v>16.66545</v>
      </c>
      <c r="D22" s="16">
        <v>4.288941</v>
      </c>
      <c r="E22" s="52">
        <v>0.25735524693302614</v>
      </c>
      <c r="F22" s="20">
        <v>0.647171</v>
      </c>
      <c r="G22" s="52">
        <v>0.038833094815921565</v>
      </c>
      <c r="H22" s="13">
        <v>1.703473</v>
      </c>
      <c r="I22" s="52">
        <f t="shared" si="2"/>
        <v>0.10221584175644823</v>
      </c>
      <c r="J22" s="16">
        <f aca="true" t="shared" si="3" ref="J22:J35">H22/(D22+F22)</f>
        <v>0.3451042034702616</v>
      </c>
    </row>
    <row r="23" spans="1:10" ht="25.5" customHeight="1">
      <c r="A23" s="11">
        <v>16</v>
      </c>
      <c r="B23" s="12" t="s">
        <v>16</v>
      </c>
      <c r="C23" s="16">
        <v>15.973334</v>
      </c>
      <c r="D23" s="16">
        <v>0.115383</v>
      </c>
      <c r="E23" s="52">
        <v>0.0072234763262322066</v>
      </c>
      <c r="F23" s="20">
        <v>0.086954</v>
      </c>
      <c r="G23" s="52">
        <v>0.005443697602516795</v>
      </c>
      <c r="H23" s="20">
        <v>0.047403</v>
      </c>
      <c r="I23" s="52">
        <f t="shared" si="2"/>
        <v>0.002967633432068722</v>
      </c>
      <c r="J23" s="16">
        <f t="shared" si="3"/>
        <v>0.23427746778888686</v>
      </c>
    </row>
    <row r="24" spans="1:10" ht="25.5" customHeight="1">
      <c r="A24" s="11">
        <v>17</v>
      </c>
      <c r="B24" s="12" t="s">
        <v>15</v>
      </c>
      <c r="C24" s="16">
        <v>14.992923</v>
      </c>
      <c r="D24" s="16">
        <v>0.91611</v>
      </c>
      <c r="E24" s="52">
        <v>0.061102828314398734</v>
      </c>
      <c r="F24" s="20">
        <v>0.57811</v>
      </c>
      <c r="G24" s="52">
        <v>0.038558858736218414</v>
      </c>
      <c r="H24" s="13">
        <v>0.950413</v>
      </c>
      <c r="I24" s="52">
        <f t="shared" si="2"/>
        <v>0.06339077443404464</v>
      </c>
      <c r="J24" s="16">
        <f t="shared" si="3"/>
        <v>0.6360596163884836</v>
      </c>
    </row>
    <row r="25" spans="1:10" ht="25.5" customHeight="1">
      <c r="A25" s="11">
        <v>18</v>
      </c>
      <c r="B25" s="12" t="s">
        <v>20</v>
      </c>
      <c r="C25" s="16">
        <v>12.508506</v>
      </c>
      <c r="D25" s="16">
        <v>1.007028</v>
      </c>
      <c r="E25" s="52">
        <v>0.0805074562861464</v>
      </c>
      <c r="F25" s="22">
        <v>4.4E-05</v>
      </c>
      <c r="G25" s="53">
        <v>3.517606339238275E-06</v>
      </c>
      <c r="H25" s="17">
        <v>0.576429</v>
      </c>
      <c r="I25" s="52">
        <f t="shared" si="2"/>
        <v>0.04608296146638135</v>
      </c>
      <c r="J25" s="16">
        <f t="shared" si="3"/>
        <v>0.5723811207143084</v>
      </c>
    </row>
    <row r="26" spans="1:10" ht="25.5" customHeight="1">
      <c r="A26" s="11">
        <v>19</v>
      </c>
      <c r="B26" s="12" t="s">
        <v>25</v>
      </c>
      <c r="C26" s="16">
        <v>8.499424</v>
      </c>
      <c r="D26" s="16">
        <v>0.33794</v>
      </c>
      <c r="E26" s="52">
        <v>0.03976034140666474</v>
      </c>
      <c r="F26" s="20">
        <v>0.018411</v>
      </c>
      <c r="G26" s="52">
        <v>0.002166146788300007</v>
      </c>
      <c r="H26" s="13">
        <v>0.18421</v>
      </c>
      <c r="I26" s="52">
        <f t="shared" si="2"/>
        <v>0.02167323338616829</v>
      </c>
      <c r="J26" s="16">
        <f t="shared" si="3"/>
        <v>0.5169341463893745</v>
      </c>
    </row>
    <row r="27" spans="1:10" ht="25.5" customHeight="1">
      <c r="A27" s="11">
        <v>20</v>
      </c>
      <c r="B27" s="12" t="s">
        <v>6</v>
      </c>
      <c r="C27" s="16">
        <v>5.986186</v>
      </c>
      <c r="D27" s="16">
        <v>0.388377</v>
      </c>
      <c r="E27" s="52">
        <v>0.06487887279145686</v>
      </c>
      <c r="F27" s="20">
        <v>0.030969</v>
      </c>
      <c r="G27" s="52">
        <v>0.005173410916399858</v>
      </c>
      <c r="H27" s="13">
        <v>0.277747</v>
      </c>
      <c r="I27" s="52">
        <f t="shared" si="2"/>
        <v>0.046397990306348655</v>
      </c>
      <c r="J27" s="16">
        <f t="shared" si="3"/>
        <v>0.6623337291878306</v>
      </c>
    </row>
    <row r="28" spans="1:10" ht="25.5" customHeight="1">
      <c r="A28" s="11">
        <v>21</v>
      </c>
      <c r="B28" s="12" t="s">
        <v>26</v>
      </c>
      <c r="C28" s="16">
        <v>5.651642</v>
      </c>
      <c r="D28" s="16">
        <v>1.572925</v>
      </c>
      <c r="E28" s="52">
        <v>0.2783129221560743</v>
      </c>
      <c r="F28" s="20">
        <v>0.114842</v>
      </c>
      <c r="G28" s="52">
        <v>0.020320112278873998</v>
      </c>
      <c r="H28" s="13">
        <v>0.527713</v>
      </c>
      <c r="I28" s="52">
        <f t="shared" si="2"/>
        <v>0.09337339484701968</v>
      </c>
      <c r="J28" s="16">
        <f t="shared" si="3"/>
        <v>0.3126693435764534</v>
      </c>
    </row>
    <row r="29" spans="1:10" ht="25.5" customHeight="1">
      <c r="A29" s="11">
        <v>22</v>
      </c>
      <c r="B29" s="12" t="s">
        <v>32</v>
      </c>
      <c r="C29" s="16">
        <v>3.616471</v>
      </c>
      <c r="D29" s="24">
        <v>0.007685</v>
      </c>
      <c r="E29" s="52">
        <v>0.002124999758051426</v>
      </c>
      <c r="F29" s="20"/>
      <c r="G29" s="52"/>
      <c r="H29" s="21">
        <v>0.007685</v>
      </c>
      <c r="I29" s="52">
        <f t="shared" si="2"/>
        <v>0.002124999758051426</v>
      </c>
      <c r="J29" s="16">
        <f t="shared" si="3"/>
        <v>1</v>
      </c>
    </row>
    <row r="30" spans="1:10" ht="25.5" customHeight="1">
      <c r="A30" s="11">
        <v>23</v>
      </c>
      <c r="B30" s="12" t="s">
        <v>4</v>
      </c>
      <c r="C30" s="16">
        <v>3.264827</v>
      </c>
      <c r="D30" s="24">
        <v>0.017228</v>
      </c>
      <c r="E30" s="52">
        <v>0.005276849278690724</v>
      </c>
      <c r="F30" s="20">
        <v>0.019329</v>
      </c>
      <c r="G30" s="52">
        <v>0.005920374954017472</v>
      </c>
      <c r="H30" s="20">
        <v>0.031114</v>
      </c>
      <c r="I30" s="52">
        <f t="shared" si="2"/>
        <v>0.009530060857742233</v>
      </c>
      <c r="J30" s="16">
        <f t="shared" si="3"/>
        <v>0.8511092266870914</v>
      </c>
    </row>
    <row r="31" spans="1:10" s="5" customFormat="1" ht="25.5" customHeight="1">
      <c r="A31" s="11">
        <v>24</v>
      </c>
      <c r="B31" s="12" t="s">
        <v>11</v>
      </c>
      <c r="C31" s="16">
        <v>2.38079</v>
      </c>
      <c r="D31" s="24">
        <v>0.130797</v>
      </c>
      <c r="E31" s="52">
        <v>0.05493848680480008</v>
      </c>
      <c r="F31" s="20">
        <v>0.022277</v>
      </c>
      <c r="G31" s="52">
        <v>0.00935697814590955</v>
      </c>
      <c r="H31" s="13">
        <v>0.088213</v>
      </c>
      <c r="I31" s="52">
        <f t="shared" si="2"/>
        <v>0.03705198694550968</v>
      </c>
      <c r="J31" s="16">
        <f t="shared" si="3"/>
        <v>0.57627683342697</v>
      </c>
    </row>
    <row r="32" spans="1:10" ht="25.5" customHeight="1">
      <c r="A32" s="11">
        <v>25</v>
      </c>
      <c r="B32" s="12" t="s">
        <v>12</v>
      </c>
      <c r="C32" s="16">
        <v>1.858097</v>
      </c>
      <c r="D32" s="24">
        <v>0.371219</v>
      </c>
      <c r="E32" s="52">
        <v>0.19978451071176587</v>
      </c>
      <c r="F32" s="20">
        <v>0.044921</v>
      </c>
      <c r="G32" s="52">
        <v>0.024175809981933128</v>
      </c>
      <c r="H32" s="13">
        <v>0.700891</v>
      </c>
      <c r="I32" s="52">
        <f t="shared" si="2"/>
        <v>0.3772090477515436</v>
      </c>
      <c r="J32" s="16">
        <f t="shared" si="3"/>
        <v>1.6842673138847504</v>
      </c>
    </row>
    <row r="33" spans="1:10" ht="25.5" customHeight="1">
      <c r="A33" s="11">
        <v>26</v>
      </c>
      <c r="B33" s="12" t="s">
        <v>13</v>
      </c>
      <c r="C33" s="16">
        <v>1.476189</v>
      </c>
      <c r="D33" s="24">
        <v>0.091075</v>
      </c>
      <c r="E33" s="52">
        <v>0.06169602943796493</v>
      </c>
      <c r="F33" s="20"/>
      <c r="G33" s="52"/>
      <c r="H33" s="17">
        <v>0.05211</v>
      </c>
      <c r="I33" s="52">
        <f t="shared" si="2"/>
        <v>0.03530035788100304</v>
      </c>
      <c r="J33" s="16">
        <f t="shared" si="3"/>
        <v>0.572165797419709</v>
      </c>
    </row>
    <row r="34" spans="1:10" ht="25.5" customHeight="1">
      <c r="A34" s="11">
        <v>27</v>
      </c>
      <c r="B34" s="12" t="s">
        <v>28</v>
      </c>
      <c r="C34" s="16">
        <v>1.240243</v>
      </c>
      <c r="D34" s="24">
        <v>0.242179</v>
      </c>
      <c r="E34" s="52">
        <v>0.19526737905394348</v>
      </c>
      <c r="F34" s="20">
        <v>0.072914</v>
      </c>
      <c r="G34" s="52">
        <v>0.05879009194165983</v>
      </c>
      <c r="H34" s="13">
        <v>0.099249</v>
      </c>
      <c r="I34" s="52">
        <f t="shared" si="2"/>
        <v>0.08002383403897463</v>
      </c>
      <c r="J34" s="16">
        <f t="shared" si="3"/>
        <v>0.3149831954375375</v>
      </c>
    </row>
    <row r="35" spans="1:10" ht="25.5" customHeight="1">
      <c r="A35" s="11">
        <v>28</v>
      </c>
      <c r="B35" s="12" t="s">
        <v>8</v>
      </c>
      <c r="C35" s="16">
        <v>0.968595</v>
      </c>
      <c r="D35" s="24">
        <v>0.266057</v>
      </c>
      <c r="E35" s="52">
        <v>0.274683433220283</v>
      </c>
      <c r="F35" s="20"/>
      <c r="G35" s="52"/>
      <c r="H35" s="13">
        <v>0.092046</v>
      </c>
      <c r="I35" s="52">
        <f t="shared" si="2"/>
        <v>0.09503043067535967</v>
      </c>
      <c r="J35" s="16">
        <f t="shared" si="3"/>
        <v>0.34596345895804287</v>
      </c>
    </row>
    <row r="36" spans="1:10" ht="25.5" customHeight="1">
      <c r="A36" s="11">
        <v>29</v>
      </c>
      <c r="B36" s="12" t="s">
        <v>14</v>
      </c>
      <c r="C36" s="16">
        <v>0.557111</v>
      </c>
      <c r="D36" s="25"/>
      <c r="E36" s="52"/>
      <c r="F36" s="20"/>
      <c r="G36" s="52"/>
      <c r="H36" s="20">
        <v>0.008852</v>
      </c>
      <c r="I36" s="52">
        <f t="shared" si="2"/>
        <v>0.015889113659575918</v>
      </c>
      <c r="J36" s="16"/>
    </row>
    <row r="37" spans="1:10" ht="25.5" customHeight="1">
      <c r="A37" s="11">
        <v>30</v>
      </c>
      <c r="B37" s="12" t="s">
        <v>5</v>
      </c>
      <c r="C37" s="16">
        <v>0.411124</v>
      </c>
      <c r="D37" s="25"/>
      <c r="E37" s="52"/>
      <c r="F37" s="20"/>
      <c r="G37" s="52"/>
      <c r="H37" s="21">
        <v>0.005987</v>
      </c>
      <c r="I37" s="52">
        <f t="shared" si="2"/>
        <v>0.01456251641840418</v>
      </c>
      <c r="J37" s="16"/>
    </row>
    <row r="38" spans="1:10" ht="25.5" customHeight="1">
      <c r="A38" s="11">
        <v>31</v>
      </c>
      <c r="B38" s="12" t="s">
        <v>39</v>
      </c>
      <c r="C38" s="16">
        <v>0.314405</v>
      </c>
      <c r="D38" s="24">
        <v>0.020467</v>
      </c>
      <c r="E38" s="52">
        <v>0.06509756524228304</v>
      </c>
      <c r="F38" s="20">
        <v>0.150964</v>
      </c>
      <c r="G38" s="52">
        <v>0.48015775830537044</v>
      </c>
      <c r="H38" s="20">
        <v>0.014348</v>
      </c>
      <c r="I38" s="52">
        <f t="shared" si="2"/>
        <v>0.045635406561600485</v>
      </c>
      <c r="J38" s="16">
        <f>H38/(D38+F38)</f>
        <v>0.0836954809806861</v>
      </c>
    </row>
    <row r="39" spans="1:10" ht="25.5" customHeight="1">
      <c r="A39" s="11">
        <v>32</v>
      </c>
      <c r="B39" s="12" t="s">
        <v>31</v>
      </c>
      <c r="C39" s="16">
        <v>0.160197</v>
      </c>
      <c r="D39" s="25"/>
      <c r="E39" s="52"/>
      <c r="F39" s="20"/>
      <c r="G39" s="52"/>
      <c r="H39" s="13"/>
      <c r="I39" s="52"/>
      <c r="J39" s="16"/>
    </row>
    <row r="40" spans="1:10" ht="25.5" customHeight="1">
      <c r="A40" s="33">
        <v>33</v>
      </c>
      <c r="B40" s="34" t="s">
        <v>18</v>
      </c>
      <c r="C40" s="35"/>
      <c r="D40" s="36"/>
      <c r="E40" s="54"/>
      <c r="F40" s="38">
        <v>0.039034</v>
      </c>
      <c r="G40" s="54"/>
      <c r="H40" s="39"/>
      <c r="I40" s="54"/>
      <c r="J40" s="35"/>
    </row>
    <row r="41" spans="1:10" ht="25.5" customHeight="1">
      <c r="A41" s="40"/>
      <c r="B41" s="41" t="s">
        <v>40</v>
      </c>
      <c r="C41" s="42">
        <v>5991.767809000004</v>
      </c>
      <c r="D41" s="43">
        <v>290.633374</v>
      </c>
      <c r="E41" s="55">
        <v>0.0485054466836066</v>
      </c>
      <c r="F41" s="43">
        <v>55.324889000000006</v>
      </c>
      <c r="G41" s="55">
        <v>0.009233483466582036</v>
      </c>
      <c r="H41" s="44">
        <f>SUM(H8:H40)</f>
        <v>297.489715</v>
      </c>
      <c r="I41" s="56">
        <f>H41/C41</f>
        <v>0.04964974019072504</v>
      </c>
      <c r="J41" s="46">
        <f>H41/(D41+F41)</f>
        <v>0.8599005915346499</v>
      </c>
    </row>
    <row r="42" spans="3:4" ht="15.75">
      <c r="C42" s="6"/>
      <c r="D42" s="7"/>
    </row>
    <row r="43" spans="1:10" s="10" customFormat="1" ht="10.5">
      <c r="A43" s="9"/>
      <c r="B43" s="129" t="s">
        <v>91</v>
      </c>
      <c r="C43" s="130"/>
      <c r="D43" s="130"/>
      <c r="E43" s="130"/>
      <c r="F43" s="130"/>
      <c r="G43" s="130"/>
      <c r="H43" s="130"/>
      <c r="I43" s="130"/>
      <c r="J43" s="130"/>
    </row>
  </sheetData>
  <sheetProtection/>
  <mergeCells count="13">
    <mergeCell ref="B2:J2"/>
    <mergeCell ref="B43:J43"/>
    <mergeCell ref="B4:B7"/>
    <mergeCell ref="G5:G7"/>
    <mergeCell ref="A4:A7"/>
    <mergeCell ref="F5:F7"/>
    <mergeCell ref="D6:E6"/>
    <mergeCell ref="C5:C7"/>
    <mergeCell ref="C4:J4"/>
    <mergeCell ref="D5:E5"/>
    <mergeCell ref="I5:I7"/>
    <mergeCell ref="J5:J7"/>
    <mergeCell ref="H5:H7"/>
  </mergeCells>
  <printOptions/>
  <pageMargins left="0.17" right="0.23" top="0.17" bottom="0.18" header="0.2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tabSelected="1" zoomScale="69" zoomScaleNormal="69" zoomScalePageLayoutView="0" workbookViewId="0" topLeftCell="A1">
      <selection activeCell="B2" sqref="B2:N2"/>
    </sheetView>
  </sheetViews>
  <sheetFormatPr defaultColWidth="8.875" defaultRowHeight="12.75"/>
  <cols>
    <col min="1" max="1" width="7.125" style="57" customWidth="1"/>
    <col min="2" max="2" width="41.25390625" style="2" customWidth="1"/>
    <col min="3" max="3" width="19.125" style="3" customWidth="1"/>
    <col min="4" max="4" width="16.875" style="1" customWidth="1"/>
    <col min="5" max="5" width="15.875" style="1" customWidth="1"/>
    <col min="6" max="6" width="21.00390625" style="1" customWidth="1"/>
    <col min="7" max="7" width="18.125" style="1" customWidth="1"/>
    <col min="8" max="12" width="15.875" style="1" customWidth="1"/>
    <col min="13" max="13" width="23.25390625" style="1" customWidth="1"/>
    <col min="14" max="14" width="21.625" style="1" customWidth="1"/>
    <col min="15" max="15" width="5.75390625" style="1" customWidth="1"/>
    <col min="16" max="16384" width="8.875" style="1" customWidth="1"/>
  </cols>
  <sheetData>
    <row r="2" spans="2:14" ht="23.25" customHeight="1">
      <c r="B2" s="128" t="s">
        <v>48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4" spans="1:14" ht="24.75" customHeight="1">
      <c r="A4" s="132" t="s">
        <v>92</v>
      </c>
      <c r="B4" s="123" t="s">
        <v>0</v>
      </c>
      <c r="C4" s="125" t="s">
        <v>106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26.25" customHeight="1">
      <c r="A5" s="132"/>
      <c r="B5" s="123"/>
      <c r="C5" s="123" t="s">
        <v>101</v>
      </c>
      <c r="D5" s="122" t="s">
        <v>35</v>
      </c>
      <c r="E5" s="122"/>
      <c r="F5" s="122" t="s">
        <v>102</v>
      </c>
      <c r="G5" s="121" t="s">
        <v>72</v>
      </c>
      <c r="H5" s="121"/>
      <c r="I5" s="123" t="s">
        <v>73</v>
      </c>
      <c r="J5" s="123"/>
      <c r="K5" s="123"/>
      <c r="L5" s="123"/>
      <c r="M5" s="123" t="s">
        <v>85</v>
      </c>
      <c r="N5" s="127" t="s">
        <v>86</v>
      </c>
    </row>
    <row r="6" spans="1:14" ht="62.25" customHeight="1">
      <c r="A6" s="132"/>
      <c r="B6" s="123"/>
      <c r="C6" s="123"/>
      <c r="D6" s="123" t="s">
        <v>75</v>
      </c>
      <c r="E6" s="123"/>
      <c r="F6" s="122"/>
      <c r="G6" s="121"/>
      <c r="H6" s="121"/>
      <c r="I6" s="123" t="s">
        <v>76</v>
      </c>
      <c r="J6" s="123"/>
      <c r="K6" s="123" t="s">
        <v>77</v>
      </c>
      <c r="L6" s="123"/>
      <c r="M6" s="123"/>
      <c r="N6" s="127"/>
    </row>
    <row r="7" spans="1:14" ht="63.75" customHeight="1">
      <c r="A7" s="132"/>
      <c r="B7" s="123"/>
      <c r="C7" s="123"/>
      <c r="D7" s="31" t="s">
        <v>104</v>
      </c>
      <c r="E7" s="32" t="s">
        <v>65</v>
      </c>
      <c r="F7" s="122"/>
      <c r="G7" s="47" t="s">
        <v>104</v>
      </c>
      <c r="H7" s="31" t="s">
        <v>65</v>
      </c>
      <c r="I7" s="47" t="s">
        <v>104</v>
      </c>
      <c r="J7" s="31" t="s">
        <v>65</v>
      </c>
      <c r="K7" s="47" t="s">
        <v>104</v>
      </c>
      <c r="L7" s="31" t="s">
        <v>65</v>
      </c>
      <c r="M7" s="123"/>
      <c r="N7" s="127"/>
    </row>
    <row r="8" spans="1:14" ht="29.25" customHeight="1">
      <c r="A8" s="26">
        <v>1</v>
      </c>
      <c r="B8" s="27" t="s">
        <v>30</v>
      </c>
      <c r="C8" s="104">
        <v>2272.507289</v>
      </c>
      <c r="D8" s="104">
        <v>115.009542</v>
      </c>
      <c r="E8" s="74">
        <v>0.05060909707823604</v>
      </c>
      <c r="F8" s="104">
        <v>209.882629</v>
      </c>
      <c r="G8" s="104">
        <v>5.912301</v>
      </c>
      <c r="H8" s="74">
        <v>0.002601664262472691</v>
      </c>
      <c r="I8" s="104">
        <v>95.070663</v>
      </c>
      <c r="J8" s="50">
        <v>0.0418351410621152</v>
      </c>
      <c r="K8" s="103">
        <v>9.8</v>
      </c>
      <c r="L8" s="50">
        <v>0.004</v>
      </c>
      <c r="M8" s="104">
        <v>36.251692</v>
      </c>
      <c r="N8" s="50">
        <v>0.015952288547312996</v>
      </c>
    </row>
    <row r="9" spans="1:14" ht="29.25" customHeight="1">
      <c r="A9" s="11">
        <v>2</v>
      </c>
      <c r="B9" s="12" t="s">
        <v>79</v>
      </c>
      <c r="C9" s="93">
        <v>2046.895039</v>
      </c>
      <c r="D9" s="93">
        <v>98.311689</v>
      </c>
      <c r="E9" s="75">
        <v>0.04802966792475576</v>
      </c>
      <c r="F9" s="93">
        <v>223.59916</v>
      </c>
      <c r="G9" s="93">
        <v>23.315805</v>
      </c>
      <c r="H9" s="75">
        <v>0.011390816116976284</v>
      </c>
      <c r="I9" s="93">
        <v>95.086292</v>
      </c>
      <c r="J9" s="52">
        <v>0.04645391687814824</v>
      </c>
      <c r="K9" s="92">
        <v>3.70458</v>
      </c>
      <c r="L9" s="52">
        <v>0.0018098534264902285</v>
      </c>
      <c r="M9" s="93">
        <v>18.885197</v>
      </c>
      <c r="N9" s="52">
        <v>0.009226265460698106</v>
      </c>
    </row>
    <row r="10" spans="1:14" ht="29.25" customHeight="1">
      <c r="A10" s="26">
        <v>3</v>
      </c>
      <c r="B10" s="12" t="s">
        <v>29</v>
      </c>
      <c r="C10" s="93">
        <v>871.474654</v>
      </c>
      <c r="D10" s="93">
        <v>68.862792</v>
      </c>
      <c r="E10" s="75">
        <v>0.07901869742731496</v>
      </c>
      <c r="F10" s="93">
        <v>262.571406</v>
      </c>
      <c r="G10" s="93">
        <v>0.933189</v>
      </c>
      <c r="H10" s="75">
        <v>0.0010708159964454916</v>
      </c>
      <c r="I10" s="93">
        <v>26.228406</v>
      </c>
      <c r="J10" s="52">
        <v>0.030096579263222036</v>
      </c>
      <c r="K10" s="93">
        <v>15.636681</v>
      </c>
      <c r="L10" s="52">
        <v>0.017942783451278664</v>
      </c>
      <c r="M10" s="93">
        <v>24.638906</v>
      </c>
      <c r="N10" s="52">
        <v>0.028272659321655957</v>
      </c>
    </row>
    <row r="11" spans="1:14" ht="29.25" customHeight="1">
      <c r="A11" s="11">
        <v>4</v>
      </c>
      <c r="B11" s="12" t="s">
        <v>2</v>
      </c>
      <c r="C11" s="93">
        <v>1021.079046</v>
      </c>
      <c r="D11" s="93">
        <v>28.677754</v>
      </c>
      <c r="E11" s="75">
        <v>0.02808573353095721</v>
      </c>
      <c r="F11" s="93">
        <v>331.644205</v>
      </c>
      <c r="G11" s="93">
        <v>9.765858</v>
      </c>
      <c r="H11" s="75">
        <v>0.009564252677848018</v>
      </c>
      <c r="I11" s="93">
        <v>43.337307</v>
      </c>
      <c r="J11" s="52">
        <v>0.04244265629558321</v>
      </c>
      <c r="K11" s="92">
        <v>14.16336</v>
      </c>
      <c r="L11" s="52">
        <v>0.013870973119548278</v>
      </c>
      <c r="M11" s="93">
        <v>13.139016</v>
      </c>
      <c r="N11" s="52">
        <v>0.01286777556690748</v>
      </c>
    </row>
    <row r="12" spans="1:14" ht="29.25" customHeight="1">
      <c r="A12" s="26">
        <v>5</v>
      </c>
      <c r="B12" s="18" t="s">
        <v>23</v>
      </c>
      <c r="C12" s="93">
        <v>764.885464</v>
      </c>
      <c r="D12" s="93">
        <v>51.182073</v>
      </c>
      <c r="E12" s="75">
        <v>0.06691468907297733</v>
      </c>
      <c r="F12" s="93"/>
      <c r="G12" s="93">
        <v>3.228765</v>
      </c>
      <c r="H12" s="75">
        <v>0.00422123984827093</v>
      </c>
      <c r="I12" s="93">
        <v>23.267306</v>
      </c>
      <c r="J12" s="52">
        <v>0.030419333475528044</v>
      </c>
      <c r="K12" s="92"/>
      <c r="L12" s="52"/>
      <c r="M12" s="93">
        <v>3.238999</v>
      </c>
      <c r="N12" s="52">
        <v>0.004234619629273018</v>
      </c>
    </row>
    <row r="13" spans="1:14" ht="29.25" customHeight="1">
      <c r="A13" s="11">
        <v>6</v>
      </c>
      <c r="B13" s="12" t="s">
        <v>10</v>
      </c>
      <c r="C13" s="93">
        <v>677.095354</v>
      </c>
      <c r="D13" s="93">
        <v>38.919967</v>
      </c>
      <c r="E13" s="75">
        <v>0.057480776924663406</v>
      </c>
      <c r="F13" s="93">
        <v>172.073743</v>
      </c>
      <c r="G13" s="93">
        <v>4.145864</v>
      </c>
      <c r="H13" s="75">
        <v>0.006123013509851967</v>
      </c>
      <c r="I13" s="93">
        <v>25.532334</v>
      </c>
      <c r="J13" s="52">
        <v>0.03770862382848369</v>
      </c>
      <c r="K13" s="92">
        <v>2.609987</v>
      </c>
      <c r="L13" s="52">
        <v>0.0038546815962940428</v>
      </c>
      <c r="M13" s="93">
        <v>2.900283</v>
      </c>
      <c r="N13" s="52">
        <v>0.0042834188462028645</v>
      </c>
    </row>
    <row r="14" spans="1:14" ht="29.25" customHeight="1">
      <c r="A14" s="26">
        <v>7</v>
      </c>
      <c r="B14" s="12" t="s">
        <v>7</v>
      </c>
      <c r="C14" s="93">
        <v>277.434371</v>
      </c>
      <c r="D14" s="93">
        <v>15.736532</v>
      </c>
      <c r="E14" s="75">
        <v>0.056721638141944565</v>
      </c>
      <c r="F14" s="93"/>
      <c r="G14" s="93">
        <v>1.769178</v>
      </c>
      <c r="H14" s="75">
        <v>0.006376924364573415</v>
      </c>
      <c r="I14" s="93">
        <v>9.787012</v>
      </c>
      <c r="J14" s="52">
        <v>0.035276854719633856</v>
      </c>
      <c r="K14" s="92"/>
      <c r="L14" s="52"/>
      <c r="M14" s="93">
        <v>6.464916</v>
      </c>
      <c r="N14" s="52">
        <v>0.023302505658176</v>
      </c>
    </row>
    <row r="15" spans="1:14" ht="29.25" customHeight="1">
      <c r="A15" s="11">
        <v>8</v>
      </c>
      <c r="B15" s="12" t="s">
        <v>24</v>
      </c>
      <c r="C15" s="93">
        <v>153.908002</v>
      </c>
      <c r="D15" s="93">
        <v>14.458962</v>
      </c>
      <c r="E15" s="75">
        <v>0.09394548569345991</v>
      </c>
      <c r="F15" s="93"/>
      <c r="G15" s="93"/>
      <c r="H15" s="75"/>
      <c r="I15" s="93">
        <v>9.689544</v>
      </c>
      <c r="J15" s="52">
        <v>0.0629567265774784</v>
      </c>
      <c r="K15" s="92"/>
      <c r="L15" s="52"/>
      <c r="M15" s="93">
        <v>5.551964</v>
      </c>
      <c r="N15" s="52">
        <v>0.036073264078887855</v>
      </c>
    </row>
    <row r="16" spans="1:14" ht="29.25" customHeight="1">
      <c r="A16" s="26">
        <v>9</v>
      </c>
      <c r="B16" s="12" t="s">
        <v>3</v>
      </c>
      <c r="C16" s="93">
        <v>189.256503</v>
      </c>
      <c r="D16" s="93">
        <v>15.315114</v>
      </c>
      <c r="E16" s="75">
        <v>0.0809225244957633</v>
      </c>
      <c r="F16" s="93"/>
      <c r="G16" s="93">
        <v>3.686159</v>
      </c>
      <c r="H16" s="75">
        <v>0.019477053319536395</v>
      </c>
      <c r="I16" s="93">
        <v>11.346995</v>
      </c>
      <c r="J16" s="52">
        <v>0.059955641260052234</v>
      </c>
      <c r="K16" s="92"/>
      <c r="L16" s="52"/>
      <c r="M16" s="93">
        <v>7.260782</v>
      </c>
      <c r="N16" s="52">
        <v>0.03836476889779581</v>
      </c>
    </row>
    <row r="17" spans="1:14" ht="29.25" customHeight="1">
      <c r="A17" s="11">
        <v>10</v>
      </c>
      <c r="B17" s="12" t="s">
        <v>21</v>
      </c>
      <c r="C17" s="93">
        <v>121.951818</v>
      </c>
      <c r="D17" s="93">
        <v>4.69748</v>
      </c>
      <c r="E17" s="75">
        <v>0.038519146963434364</v>
      </c>
      <c r="F17" s="93">
        <v>4.691383</v>
      </c>
      <c r="G17" s="111">
        <v>0.007175</v>
      </c>
      <c r="H17" s="76">
        <v>5.8834711262771004E-05</v>
      </c>
      <c r="I17" s="93">
        <v>4.478369</v>
      </c>
      <c r="J17" s="52">
        <v>0.036722445580926064</v>
      </c>
      <c r="K17" s="92">
        <v>0.239956</v>
      </c>
      <c r="L17" s="52">
        <v>0.0019676295436612517</v>
      </c>
      <c r="M17" s="93">
        <v>0.604806</v>
      </c>
      <c r="N17" s="52">
        <v>0.004959384861322855</v>
      </c>
    </row>
    <row r="18" spans="1:14" ht="29.25" customHeight="1">
      <c r="A18" s="26">
        <v>11</v>
      </c>
      <c r="B18" s="12" t="s">
        <v>27</v>
      </c>
      <c r="C18" s="93">
        <v>115.68889</v>
      </c>
      <c r="D18" s="93">
        <v>5.75549</v>
      </c>
      <c r="E18" s="75">
        <v>0.04974972099740952</v>
      </c>
      <c r="F18" s="94">
        <v>13.163106</v>
      </c>
      <c r="G18" s="93">
        <v>0.071168</v>
      </c>
      <c r="H18" s="75">
        <v>0.0006151671089592095</v>
      </c>
      <c r="I18" s="93">
        <v>2.973499</v>
      </c>
      <c r="J18" s="52">
        <v>0.02570254585379806</v>
      </c>
      <c r="K18" s="92">
        <v>0.07491</v>
      </c>
      <c r="L18" s="52">
        <v>0.0006475124793746401</v>
      </c>
      <c r="M18" s="93">
        <v>2.908689</v>
      </c>
      <c r="N18" s="52">
        <v>0.02514233648537902</v>
      </c>
    </row>
    <row r="19" spans="1:14" ht="29.25" customHeight="1">
      <c r="A19" s="11">
        <v>12</v>
      </c>
      <c r="B19" s="12" t="s">
        <v>17</v>
      </c>
      <c r="C19" s="93">
        <v>50.511757</v>
      </c>
      <c r="D19" s="93">
        <v>0.039656</v>
      </c>
      <c r="E19" s="75">
        <v>0.0007850845497217609</v>
      </c>
      <c r="F19" s="93">
        <v>9.490064</v>
      </c>
      <c r="G19" s="111">
        <v>0.096275</v>
      </c>
      <c r="H19" s="75">
        <v>0.0019059919060031905</v>
      </c>
      <c r="I19" s="93">
        <v>0.26753</v>
      </c>
      <c r="J19" s="52">
        <v>0.0052963906996939345</v>
      </c>
      <c r="K19" s="92">
        <v>0.844478</v>
      </c>
      <c r="L19" s="52">
        <v>0.016718444381176447</v>
      </c>
      <c r="M19" s="111">
        <v>2.375825</v>
      </c>
      <c r="N19" s="51">
        <v>0.047035089276344116</v>
      </c>
    </row>
    <row r="20" spans="1:14" ht="29.25" customHeight="1">
      <c r="A20" s="26">
        <v>13</v>
      </c>
      <c r="B20" s="12" t="s">
        <v>9</v>
      </c>
      <c r="C20" s="93">
        <v>31.098163</v>
      </c>
      <c r="D20" s="93">
        <v>0.135097</v>
      </c>
      <c r="E20" s="75">
        <v>0.0043442115857454345</v>
      </c>
      <c r="F20" s="93"/>
      <c r="G20" s="93"/>
      <c r="H20" s="75"/>
      <c r="I20" s="93">
        <v>0.206517</v>
      </c>
      <c r="J20" s="52">
        <v>0.006640810262651205</v>
      </c>
      <c r="K20" s="92"/>
      <c r="L20" s="52"/>
      <c r="M20" s="93">
        <v>0.000187</v>
      </c>
      <c r="N20" s="52">
        <v>6.013216922169969E-06</v>
      </c>
    </row>
    <row r="21" spans="1:14" ht="29.25" customHeight="1">
      <c r="A21" s="11">
        <v>14</v>
      </c>
      <c r="B21" s="12" t="s">
        <v>80</v>
      </c>
      <c r="C21" s="93">
        <v>30.840055</v>
      </c>
      <c r="D21" s="93">
        <v>0.010092</v>
      </c>
      <c r="E21" s="75">
        <v>0.0003272367704921408</v>
      </c>
      <c r="F21" s="93">
        <v>0.00338</v>
      </c>
      <c r="G21" s="93"/>
      <c r="H21" s="75"/>
      <c r="I21" s="93">
        <v>0.028766</v>
      </c>
      <c r="J21" s="52">
        <v>0.0009327480122846733</v>
      </c>
      <c r="K21" s="92">
        <v>3.4E-05</v>
      </c>
      <c r="L21" s="52">
        <v>1.102462365906935E-06</v>
      </c>
      <c r="M21" s="93">
        <v>3.8E-05</v>
      </c>
      <c r="N21" s="52">
        <v>1.2321638207195156E-06</v>
      </c>
    </row>
    <row r="22" spans="1:14" ht="29.25" customHeight="1">
      <c r="A22" s="26">
        <v>15</v>
      </c>
      <c r="B22" s="12" t="s">
        <v>19</v>
      </c>
      <c r="C22" s="93">
        <v>34.479514</v>
      </c>
      <c r="D22" s="93">
        <v>7.303587</v>
      </c>
      <c r="E22" s="75">
        <v>0.21182395436316184</v>
      </c>
      <c r="F22" s="93"/>
      <c r="G22" s="93">
        <v>0.611468</v>
      </c>
      <c r="H22" s="75">
        <v>0.017734240685643075</v>
      </c>
      <c r="I22" s="93">
        <v>2.236566</v>
      </c>
      <c r="J22" s="52">
        <v>0.06486651755010236</v>
      </c>
      <c r="K22" s="92"/>
      <c r="L22" s="52"/>
      <c r="M22" s="93">
        <v>0.833824</v>
      </c>
      <c r="N22" s="52">
        <v>0.024183171491338307</v>
      </c>
    </row>
    <row r="23" spans="1:14" ht="29.25" customHeight="1">
      <c r="A23" s="11">
        <v>16</v>
      </c>
      <c r="B23" s="12" t="s">
        <v>16</v>
      </c>
      <c r="C23" s="93">
        <v>39.185264</v>
      </c>
      <c r="D23" s="93">
        <v>0.234073</v>
      </c>
      <c r="E23" s="75">
        <v>0.005973495546693267</v>
      </c>
      <c r="F23" s="93"/>
      <c r="G23" s="93">
        <v>0.037137</v>
      </c>
      <c r="H23" s="75">
        <v>0.0009477287176118043</v>
      </c>
      <c r="I23" s="93">
        <v>0.145565</v>
      </c>
      <c r="J23" s="52">
        <v>0.0037147893146770683</v>
      </c>
      <c r="K23" s="92"/>
      <c r="L23" s="52"/>
      <c r="M23" s="93">
        <v>0.565599</v>
      </c>
      <c r="N23" s="52">
        <v>0.01443397191352341</v>
      </c>
    </row>
    <row r="24" spans="1:14" ht="29.25" customHeight="1">
      <c r="A24" s="26">
        <v>17</v>
      </c>
      <c r="B24" s="61" t="s">
        <v>50</v>
      </c>
      <c r="C24" s="93">
        <v>36.669498</v>
      </c>
      <c r="D24" s="93">
        <v>2.15003</v>
      </c>
      <c r="E24" s="75">
        <v>0.05863265431122073</v>
      </c>
      <c r="F24" s="93"/>
      <c r="G24" s="93">
        <v>0.494509</v>
      </c>
      <c r="H24" s="75">
        <v>0.013485567759885887</v>
      </c>
      <c r="I24" s="93">
        <v>1.925017</v>
      </c>
      <c r="J24" s="52">
        <v>0.052496409959034616</v>
      </c>
      <c r="K24" s="92"/>
      <c r="L24" s="52"/>
      <c r="M24" s="93">
        <v>0.504404</v>
      </c>
      <c r="N24" s="52">
        <v>0.013755410559479162</v>
      </c>
    </row>
    <row r="25" spans="1:14" ht="29.25" customHeight="1">
      <c r="A25" s="11">
        <v>18</v>
      </c>
      <c r="B25" s="12" t="s">
        <v>20</v>
      </c>
      <c r="C25" s="93">
        <v>16.812111</v>
      </c>
      <c r="D25" s="93">
        <v>2.317877</v>
      </c>
      <c r="E25" s="75">
        <v>0.1378694799243236</v>
      </c>
      <c r="F25" s="93"/>
      <c r="G25" s="112">
        <v>3.3E-05</v>
      </c>
      <c r="H25" s="77">
        <v>1.9628706948223217E-06</v>
      </c>
      <c r="I25" s="93">
        <v>0.540671</v>
      </c>
      <c r="J25" s="52">
        <v>0.03215961398303877</v>
      </c>
      <c r="K25" s="92"/>
      <c r="L25" s="52"/>
      <c r="M25" s="93">
        <v>0.016413</v>
      </c>
      <c r="N25" s="52">
        <v>0.0009762605064884475</v>
      </c>
    </row>
    <row r="26" spans="1:14" ht="29.25" customHeight="1">
      <c r="A26" s="26">
        <v>19</v>
      </c>
      <c r="B26" s="12" t="s">
        <v>87</v>
      </c>
      <c r="C26" s="93">
        <v>15.390934</v>
      </c>
      <c r="D26" s="93">
        <v>0.884025</v>
      </c>
      <c r="E26" s="75">
        <v>0.057438034624799246</v>
      </c>
      <c r="F26" s="93">
        <v>1.420033</v>
      </c>
      <c r="G26" s="99">
        <v>0.243059</v>
      </c>
      <c r="H26" s="75">
        <v>0.01579234892437327</v>
      </c>
      <c r="I26" s="93">
        <v>0.400483</v>
      </c>
      <c r="J26" s="52">
        <v>0.026020708035002945</v>
      </c>
      <c r="K26" s="92">
        <v>0.151048</v>
      </c>
      <c r="L26" s="52">
        <v>0.009814089255401915</v>
      </c>
      <c r="M26" s="93">
        <v>0.558046</v>
      </c>
      <c r="N26" s="52">
        <v>0.03625809843639119</v>
      </c>
    </row>
    <row r="27" spans="1:14" ht="29.25" customHeight="1">
      <c r="A27" s="11">
        <v>20</v>
      </c>
      <c r="B27" s="12" t="s">
        <v>6</v>
      </c>
      <c r="C27" s="93">
        <v>7.664081</v>
      </c>
      <c r="D27" s="93">
        <v>0.333491</v>
      </c>
      <c r="E27" s="75">
        <v>0.043513501488306294</v>
      </c>
      <c r="F27" s="98"/>
      <c r="G27" s="99">
        <v>0.019634</v>
      </c>
      <c r="H27" s="75">
        <v>0.002561820523556575</v>
      </c>
      <c r="I27" s="93">
        <v>0.350771</v>
      </c>
      <c r="J27" s="52">
        <v>0.04576817494491512</v>
      </c>
      <c r="K27" s="92"/>
      <c r="L27" s="52"/>
      <c r="M27" s="93">
        <v>0.284943</v>
      </c>
      <c r="N27" s="52">
        <v>0.03717901728856989</v>
      </c>
    </row>
    <row r="28" spans="1:14" ht="29.25" customHeight="1">
      <c r="A28" s="26">
        <v>21</v>
      </c>
      <c r="B28" s="12" t="s">
        <v>26</v>
      </c>
      <c r="C28" s="93">
        <v>5.016768</v>
      </c>
      <c r="D28" s="93">
        <v>1.577104</v>
      </c>
      <c r="E28" s="75">
        <v>0.31436654037021444</v>
      </c>
      <c r="F28" s="98"/>
      <c r="G28" s="93">
        <v>0.02994</v>
      </c>
      <c r="H28" s="75">
        <v>0.005967985762945386</v>
      </c>
      <c r="I28" s="93">
        <v>0.517933</v>
      </c>
      <c r="J28" s="52">
        <v>0.10324037308482274</v>
      </c>
      <c r="K28" s="92"/>
      <c r="L28" s="52"/>
      <c r="M28" s="93">
        <v>0.3273</v>
      </c>
      <c r="N28" s="52">
        <v>0.06524120708790998</v>
      </c>
    </row>
    <row r="29" spans="1:14" ht="29.25" customHeight="1">
      <c r="A29" s="11">
        <v>22</v>
      </c>
      <c r="B29" s="12" t="s">
        <v>32</v>
      </c>
      <c r="C29" s="93">
        <v>9.77059</v>
      </c>
      <c r="D29" s="93"/>
      <c r="E29" s="75"/>
      <c r="F29" s="93">
        <v>1.569559</v>
      </c>
      <c r="G29" s="93"/>
      <c r="H29" s="75"/>
      <c r="I29" s="111">
        <v>0.001762</v>
      </c>
      <c r="J29" s="52">
        <v>0.0001803371137259879</v>
      </c>
      <c r="K29" s="97">
        <v>0.00554</v>
      </c>
      <c r="L29" s="52">
        <v>0.0005670077242008926</v>
      </c>
      <c r="M29" s="112">
        <v>0.000323</v>
      </c>
      <c r="N29" s="53">
        <v>3.305839258427587E-05</v>
      </c>
    </row>
    <row r="30" spans="1:14" ht="29.25" customHeight="1">
      <c r="A30" s="26">
        <v>23</v>
      </c>
      <c r="B30" s="12" t="s">
        <v>4</v>
      </c>
      <c r="C30" s="93">
        <v>3.662139</v>
      </c>
      <c r="D30" s="99">
        <v>0.183237</v>
      </c>
      <c r="E30" s="75">
        <v>0.05003551203272186</v>
      </c>
      <c r="F30" s="93"/>
      <c r="G30" s="113">
        <v>0.019329</v>
      </c>
      <c r="H30" s="75">
        <v>0.005278062902582343</v>
      </c>
      <c r="I30" s="111">
        <v>0.048217</v>
      </c>
      <c r="J30" s="52">
        <v>0.013166348956170151</v>
      </c>
      <c r="K30" s="97"/>
      <c r="L30" s="52"/>
      <c r="M30" s="99">
        <v>0.003703</v>
      </c>
      <c r="N30" s="51">
        <v>0.0010111576868054434</v>
      </c>
    </row>
    <row r="31" spans="1:14" ht="29.25" customHeight="1">
      <c r="A31" s="11">
        <v>24</v>
      </c>
      <c r="B31" s="12" t="s">
        <v>11</v>
      </c>
      <c r="C31" s="93">
        <v>3.454133</v>
      </c>
      <c r="D31" s="93">
        <v>0.436656</v>
      </c>
      <c r="E31" s="75">
        <v>0.12641551439970608</v>
      </c>
      <c r="F31" s="93"/>
      <c r="G31" s="113">
        <v>0.014744</v>
      </c>
      <c r="H31" s="75">
        <v>0.004268509637584888</v>
      </c>
      <c r="I31" s="111">
        <v>0.223645</v>
      </c>
      <c r="J31" s="52">
        <v>0.06474707256495335</v>
      </c>
      <c r="K31" s="92"/>
      <c r="L31" s="52"/>
      <c r="M31" s="99">
        <v>0.000849</v>
      </c>
      <c r="N31" s="52">
        <v>0.0002457925042260967</v>
      </c>
    </row>
    <row r="32" spans="1:14" ht="29.25" customHeight="1">
      <c r="A32" s="26">
        <v>25</v>
      </c>
      <c r="B32" s="12" t="s">
        <v>12</v>
      </c>
      <c r="C32" s="93">
        <v>1.20026</v>
      </c>
      <c r="D32" s="93">
        <v>0.250675</v>
      </c>
      <c r="E32" s="75">
        <v>0.208850582373819</v>
      </c>
      <c r="F32" s="99">
        <v>0.004376</v>
      </c>
      <c r="G32" s="113"/>
      <c r="H32" s="75"/>
      <c r="I32" s="93">
        <v>0.316235</v>
      </c>
      <c r="J32" s="52">
        <v>0.263472081049106</v>
      </c>
      <c r="K32" s="92"/>
      <c r="L32" s="52"/>
      <c r="M32" s="99">
        <v>0.001769</v>
      </c>
      <c r="N32" s="52">
        <v>0.0014738473330778332</v>
      </c>
    </row>
    <row r="33" spans="1:14" ht="29.25" customHeight="1">
      <c r="A33" s="11">
        <v>26</v>
      </c>
      <c r="B33" s="12" t="s">
        <v>13</v>
      </c>
      <c r="C33" s="93">
        <v>1.784024</v>
      </c>
      <c r="D33" s="93">
        <v>0.003469</v>
      </c>
      <c r="E33" s="75">
        <v>0.0019444805675259975</v>
      </c>
      <c r="F33" s="99"/>
      <c r="G33" s="113"/>
      <c r="H33" s="75"/>
      <c r="I33" s="111">
        <v>0.008259</v>
      </c>
      <c r="J33" s="52">
        <v>0.004629422025712659</v>
      </c>
      <c r="K33" s="97"/>
      <c r="L33" s="52"/>
      <c r="M33" s="99">
        <v>2.3E-05</v>
      </c>
      <c r="N33" s="52">
        <v>1.289220324390255E-05</v>
      </c>
    </row>
    <row r="34" spans="1:14" ht="29.25" customHeight="1">
      <c r="A34" s="26">
        <v>27</v>
      </c>
      <c r="B34" s="12" t="s">
        <v>28</v>
      </c>
      <c r="C34" s="93">
        <v>1.552275</v>
      </c>
      <c r="D34" s="101">
        <v>0.122348</v>
      </c>
      <c r="E34" s="75">
        <v>0.07881850831843584</v>
      </c>
      <c r="F34" s="101">
        <v>0.000158</v>
      </c>
      <c r="G34" s="113">
        <v>0.072219</v>
      </c>
      <c r="H34" s="75">
        <v>0.04652461709426487</v>
      </c>
      <c r="I34" s="111">
        <v>0.110607</v>
      </c>
      <c r="J34" s="52">
        <v>0.07125477122288254</v>
      </c>
      <c r="K34" s="102"/>
      <c r="L34" s="51"/>
      <c r="M34" s="99">
        <v>0.069958</v>
      </c>
      <c r="N34" s="52">
        <v>0.045068045288367074</v>
      </c>
    </row>
    <row r="35" spans="1:14" ht="29.25" customHeight="1">
      <c r="A35" s="11">
        <v>28</v>
      </c>
      <c r="B35" s="12" t="s">
        <v>8</v>
      </c>
      <c r="C35" s="93">
        <v>1.009614</v>
      </c>
      <c r="D35" s="93">
        <v>0.051717</v>
      </c>
      <c r="E35" s="75">
        <v>0.051224527393637566</v>
      </c>
      <c r="F35" s="93"/>
      <c r="G35" s="113"/>
      <c r="H35" s="75"/>
      <c r="I35" s="111">
        <v>0.035543</v>
      </c>
      <c r="J35" s="52">
        <v>0.03520454351861206</v>
      </c>
      <c r="K35" s="97"/>
      <c r="L35" s="52"/>
      <c r="M35" s="112">
        <v>0.007243</v>
      </c>
      <c r="N35" s="65">
        <v>0.007174028886287234</v>
      </c>
    </row>
    <row r="36" spans="1:14" ht="29.25" customHeight="1">
      <c r="A36" s="26">
        <v>29</v>
      </c>
      <c r="B36" s="12" t="s">
        <v>14</v>
      </c>
      <c r="C36" s="93">
        <v>0.281371</v>
      </c>
      <c r="D36" s="93"/>
      <c r="E36" s="75"/>
      <c r="F36" s="93"/>
      <c r="G36" s="113"/>
      <c r="H36" s="75"/>
      <c r="I36" s="111">
        <v>0.002814</v>
      </c>
      <c r="J36" s="52">
        <v>0.010001030667694965</v>
      </c>
      <c r="K36" s="102"/>
      <c r="L36" s="52"/>
      <c r="M36" s="99"/>
      <c r="N36" s="52"/>
    </row>
    <row r="37" spans="1:14" ht="29.25" customHeight="1">
      <c r="A37" s="11">
        <v>30</v>
      </c>
      <c r="B37" s="12" t="s">
        <v>5</v>
      </c>
      <c r="C37" s="93">
        <v>0.941159</v>
      </c>
      <c r="D37" s="93">
        <v>0.012709</v>
      </c>
      <c r="E37" s="75">
        <v>0.013503563159891156</v>
      </c>
      <c r="F37" s="98"/>
      <c r="G37" s="113"/>
      <c r="H37" s="75"/>
      <c r="I37" s="111">
        <v>0.007296</v>
      </c>
      <c r="J37" s="52">
        <v>0.007752143899171129</v>
      </c>
      <c r="K37" s="97"/>
      <c r="L37" s="52"/>
      <c r="M37" s="99"/>
      <c r="N37" s="52"/>
    </row>
    <row r="38" spans="1:14" ht="29.25" customHeight="1">
      <c r="A38" s="26">
        <v>31</v>
      </c>
      <c r="B38" s="12" t="s">
        <v>81</v>
      </c>
      <c r="C38" s="93">
        <v>2.267445</v>
      </c>
      <c r="D38" s="111">
        <v>0.411299</v>
      </c>
      <c r="E38" s="75">
        <v>0.18139315396845349</v>
      </c>
      <c r="F38" s="94"/>
      <c r="G38" s="113">
        <v>0.056185</v>
      </c>
      <c r="H38" s="75">
        <v>0.024778991331653028</v>
      </c>
      <c r="I38" s="111">
        <v>0.290847</v>
      </c>
      <c r="J38" s="52">
        <v>0.12827080700965182</v>
      </c>
      <c r="K38" s="97"/>
      <c r="L38" s="52"/>
      <c r="M38" s="99">
        <v>0.346015</v>
      </c>
      <c r="N38" s="52">
        <v>0.1526012758854129</v>
      </c>
    </row>
    <row r="39" spans="1:14" ht="29.25" customHeight="1">
      <c r="A39" s="11">
        <v>32</v>
      </c>
      <c r="B39" s="12" t="s">
        <v>31</v>
      </c>
      <c r="C39" s="93">
        <v>0.251802</v>
      </c>
      <c r="D39" s="93"/>
      <c r="E39" s="75"/>
      <c r="F39" s="94"/>
      <c r="G39" s="113"/>
      <c r="H39" s="75"/>
      <c r="I39" s="111"/>
      <c r="J39" s="51"/>
      <c r="K39" s="92"/>
      <c r="L39" s="52"/>
      <c r="M39" s="93"/>
      <c r="N39" s="52"/>
    </row>
    <row r="40" spans="1:14" ht="29.25" customHeight="1">
      <c r="A40" s="26">
        <v>33</v>
      </c>
      <c r="B40" s="34" t="s">
        <v>18</v>
      </c>
      <c r="C40" s="114"/>
      <c r="D40" s="114"/>
      <c r="E40" s="78"/>
      <c r="F40" s="106"/>
      <c r="G40" s="115">
        <v>0.039034</v>
      </c>
      <c r="H40" s="118"/>
      <c r="I40" s="117"/>
      <c r="J40" s="106"/>
      <c r="K40" s="105"/>
      <c r="L40" s="54"/>
      <c r="M40" s="114"/>
      <c r="N40" s="54"/>
    </row>
    <row r="41" spans="1:14" ht="29.25" customHeight="1">
      <c r="A41" s="11">
        <v>34</v>
      </c>
      <c r="B41" s="34" t="s">
        <v>89</v>
      </c>
      <c r="C41" s="114"/>
      <c r="D41" s="114"/>
      <c r="E41" s="78"/>
      <c r="F41" s="106"/>
      <c r="G41" s="115"/>
      <c r="H41" s="118"/>
      <c r="I41" s="117"/>
      <c r="J41" s="106"/>
      <c r="K41" s="105"/>
      <c r="L41" s="54"/>
      <c r="M41" s="114"/>
      <c r="N41" s="54"/>
    </row>
    <row r="42" spans="1:14" s="84" customFormat="1" ht="29.25" customHeight="1">
      <c r="A42" s="40"/>
      <c r="B42" s="41" t="s">
        <v>40</v>
      </c>
      <c r="C42" s="71">
        <v>8806.019387</v>
      </c>
      <c r="D42" s="71">
        <v>473.384537</v>
      </c>
      <c r="E42" s="79">
        <v>0.05375692650629864</v>
      </c>
      <c r="F42" s="71">
        <v>1230.113202</v>
      </c>
      <c r="G42" s="71">
        <v>54.569028</v>
      </c>
      <c r="H42" s="79">
        <v>0.006196787174981494</v>
      </c>
      <c r="I42" s="109">
        <v>354.462771</v>
      </c>
      <c r="J42" s="79">
        <v>0.04025232689395168</v>
      </c>
      <c r="K42" s="71">
        <f>SUM(K8:K41)</f>
        <v>47.230574000000004</v>
      </c>
      <c r="L42" s="56">
        <v>0.0053</v>
      </c>
      <c r="M42" s="71">
        <v>127.741712</v>
      </c>
      <c r="N42" s="56">
        <v>0.014506181100234727</v>
      </c>
    </row>
    <row r="43" spans="1:13" s="10" customFormat="1" ht="12.75" customHeight="1">
      <c r="A43" s="5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s="10" customFormat="1" ht="12.75" customHeight="1">
      <c r="A44" s="58"/>
      <c r="B44" s="130" t="s">
        <v>82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:13" s="10" customFormat="1" ht="12.75" customHeight="1">
      <c r="A45" s="58"/>
      <c r="B45" s="130" t="s">
        <v>88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</row>
    <row r="46" ht="15.75">
      <c r="M46" s="4"/>
    </row>
    <row r="47" spans="11:13" ht="15.75">
      <c r="K47" s="110"/>
      <c r="M47" s="4"/>
    </row>
    <row r="48" ht="15.75">
      <c r="M48" s="4"/>
    </row>
    <row r="49" spans="8:13" ht="15.75">
      <c r="H49" s="80"/>
      <c r="I49" s="80"/>
      <c r="J49" s="80"/>
      <c r="K49" s="80"/>
      <c r="L49" s="80"/>
      <c r="M49" s="4"/>
    </row>
    <row r="50" spans="8:13" ht="15.75">
      <c r="H50" s="80"/>
      <c r="I50" s="85"/>
      <c r="J50" s="86"/>
      <c r="K50" s="86"/>
      <c r="L50" s="80"/>
      <c r="M50" s="4"/>
    </row>
    <row r="51" spans="8:13" ht="15.75">
      <c r="H51" s="80"/>
      <c r="I51" s="85"/>
      <c r="J51" s="86"/>
      <c r="K51" s="86"/>
      <c r="L51" s="80"/>
      <c r="M51" s="4"/>
    </row>
    <row r="52" spans="8:13" ht="15.75">
      <c r="H52" s="80"/>
      <c r="I52" s="87"/>
      <c r="J52" s="86"/>
      <c r="K52" s="86"/>
      <c r="L52" s="80"/>
      <c r="M52" s="4"/>
    </row>
    <row r="53" spans="8:13" ht="15.75">
      <c r="H53" s="80"/>
      <c r="I53" s="85"/>
      <c r="J53" s="86"/>
      <c r="K53" s="86"/>
      <c r="L53" s="80"/>
      <c r="M53" s="4"/>
    </row>
    <row r="54" spans="8:13" ht="15.75">
      <c r="H54" s="80"/>
      <c r="I54" s="85"/>
      <c r="J54" s="86"/>
      <c r="K54" s="86"/>
      <c r="L54" s="80"/>
      <c r="M54" s="4"/>
    </row>
    <row r="55" spans="8:13" ht="15.75">
      <c r="H55" s="80"/>
      <c r="I55" s="85"/>
      <c r="J55" s="86"/>
      <c r="K55" s="86"/>
      <c r="L55" s="80"/>
      <c r="M55" s="4"/>
    </row>
    <row r="56" spans="8:13" ht="15.75">
      <c r="H56" s="80"/>
      <c r="I56" s="85"/>
      <c r="J56" s="86"/>
      <c r="K56" s="86"/>
      <c r="L56" s="80"/>
      <c r="M56" s="4"/>
    </row>
    <row r="57" spans="8:13" ht="15.75">
      <c r="H57" s="80"/>
      <c r="I57" s="85"/>
      <c r="J57" s="86"/>
      <c r="K57" s="86"/>
      <c r="L57" s="80"/>
      <c r="M57" s="4"/>
    </row>
    <row r="58" spans="8:12" ht="15.75">
      <c r="H58" s="80"/>
      <c r="I58" s="85"/>
      <c r="J58" s="86"/>
      <c r="K58" s="86"/>
      <c r="L58" s="80"/>
    </row>
    <row r="59" spans="8:12" ht="15.75">
      <c r="H59" s="80"/>
      <c r="I59" s="85"/>
      <c r="J59" s="86"/>
      <c r="K59" s="86"/>
      <c r="L59" s="80"/>
    </row>
    <row r="60" spans="8:12" ht="15.75">
      <c r="H60" s="80"/>
      <c r="I60" s="88"/>
      <c r="J60" s="7"/>
      <c r="K60" s="86"/>
      <c r="L60" s="80"/>
    </row>
    <row r="61" spans="8:12" ht="15.75">
      <c r="H61" s="80"/>
      <c r="I61" s="89"/>
      <c r="J61" s="7"/>
      <c r="K61" s="86"/>
      <c r="L61" s="80"/>
    </row>
    <row r="62" spans="8:12" ht="15.75">
      <c r="H62" s="80"/>
      <c r="I62" s="89"/>
      <c r="J62" s="7"/>
      <c r="K62" s="86"/>
      <c r="L62" s="80"/>
    </row>
    <row r="63" spans="8:12" ht="15.75">
      <c r="H63" s="80"/>
      <c r="I63" s="88"/>
      <c r="J63" s="7"/>
      <c r="K63" s="86"/>
      <c r="L63" s="80"/>
    </row>
    <row r="64" spans="8:12" ht="15.75">
      <c r="H64" s="80"/>
      <c r="I64" s="88"/>
      <c r="J64" s="7"/>
      <c r="K64" s="86"/>
      <c r="L64" s="80"/>
    </row>
    <row r="65" spans="8:12" ht="15.75">
      <c r="H65" s="80"/>
      <c r="I65" s="89"/>
      <c r="J65" s="7"/>
      <c r="K65" s="86"/>
      <c r="L65" s="80"/>
    </row>
    <row r="66" spans="8:12" ht="15.75">
      <c r="H66" s="80"/>
      <c r="I66" s="89"/>
      <c r="J66" s="7"/>
      <c r="K66" s="86"/>
      <c r="L66" s="80"/>
    </row>
    <row r="67" spans="8:12" ht="15.75">
      <c r="H67" s="80"/>
      <c r="I67" s="89"/>
      <c r="J67" s="7"/>
      <c r="K67" s="86"/>
      <c r="L67" s="80"/>
    </row>
    <row r="68" spans="8:12" ht="15.75">
      <c r="H68" s="80"/>
      <c r="I68" s="89"/>
      <c r="J68" s="7"/>
      <c r="K68" s="86"/>
      <c r="L68" s="80"/>
    </row>
    <row r="69" spans="8:12" ht="15.75">
      <c r="H69" s="80"/>
      <c r="I69" s="89"/>
      <c r="J69" s="7"/>
      <c r="K69" s="86"/>
      <c r="L69" s="80"/>
    </row>
    <row r="70" spans="8:12" ht="15.75">
      <c r="H70" s="80"/>
      <c r="I70" s="89"/>
      <c r="J70" s="7"/>
      <c r="K70" s="86"/>
      <c r="L70" s="80"/>
    </row>
    <row r="71" spans="8:12" ht="15.75">
      <c r="H71" s="80"/>
      <c r="I71" s="119"/>
      <c r="J71" s="85"/>
      <c r="K71" s="86"/>
      <c r="L71" s="80"/>
    </row>
    <row r="72" spans="8:12" ht="15.75">
      <c r="H72" s="80"/>
      <c r="I72" s="80"/>
      <c r="J72" s="80"/>
      <c r="K72" s="80"/>
      <c r="L72" s="80"/>
    </row>
    <row r="73" spans="8:12" ht="15.75">
      <c r="H73" s="80"/>
      <c r="I73" s="80"/>
      <c r="J73" s="80"/>
      <c r="K73" s="80"/>
      <c r="L73" s="80"/>
    </row>
    <row r="74" spans="8:12" ht="15.75">
      <c r="H74" s="80"/>
      <c r="I74" s="80"/>
      <c r="J74" s="80"/>
      <c r="K74" s="80"/>
      <c r="L74" s="80"/>
    </row>
    <row r="75" spans="8:12" ht="15.75">
      <c r="H75" s="80"/>
      <c r="I75" s="80"/>
      <c r="J75" s="80"/>
      <c r="K75" s="80"/>
      <c r="L75" s="80"/>
    </row>
    <row r="76" spans="8:12" ht="15.75">
      <c r="H76" s="80"/>
      <c r="I76" s="80"/>
      <c r="J76" s="80"/>
      <c r="K76" s="80"/>
      <c r="L76" s="80"/>
    </row>
    <row r="77" spans="8:12" ht="15.75">
      <c r="H77" s="80"/>
      <c r="I77" s="80"/>
      <c r="J77" s="80"/>
      <c r="K77" s="80"/>
      <c r="L77" s="80"/>
    </row>
    <row r="78" spans="8:12" ht="15.75">
      <c r="H78" s="80"/>
      <c r="I78" s="80"/>
      <c r="J78" s="80"/>
      <c r="K78" s="80"/>
      <c r="L78" s="80"/>
    </row>
  </sheetData>
  <sheetProtection/>
  <mergeCells count="17">
    <mergeCell ref="A4:A7"/>
    <mergeCell ref="B43:M43"/>
    <mergeCell ref="B44:M44"/>
    <mergeCell ref="B45:M45"/>
    <mergeCell ref="F5:F7"/>
    <mergeCell ref="G5:H6"/>
    <mergeCell ref="I5:L5"/>
    <mergeCell ref="M5:M7"/>
    <mergeCell ref="N5:N7"/>
    <mergeCell ref="B2:N2"/>
    <mergeCell ref="D6:E6"/>
    <mergeCell ref="I6:J6"/>
    <mergeCell ref="K6:L6"/>
    <mergeCell ref="B4:B7"/>
    <mergeCell ref="C4:N4"/>
    <mergeCell ref="C5:C7"/>
    <mergeCell ref="D5:E5"/>
  </mergeCells>
  <printOptions/>
  <pageMargins left="0.17" right="0.17" top="0.17" bottom="0.2" header="0.17" footer="0.16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zoomScale="75" zoomScaleNormal="75" zoomScalePageLayoutView="0" workbookViewId="0" topLeftCell="A1">
      <selection activeCell="B2" sqref="B2:J2"/>
    </sheetView>
  </sheetViews>
  <sheetFormatPr defaultColWidth="8.875" defaultRowHeight="12.75"/>
  <cols>
    <col min="1" max="1" width="6.75390625" style="8" customWidth="1"/>
    <col min="2" max="2" width="42.75390625" style="2" customWidth="1"/>
    <col min="3" max="3" width="18.125" style="3" customWidth="1"/>
    <col min="4" max="5" width="16.75390625" style="4" customWidth="1"/>
    <col min="6" max="9" width="16.75390625" style="1" customWidth="1"/>
    <col min="10" max="10" width="28.625" style="1" customWidth="1"/>
    <col min="11" max="16384" width="8.875" style="1" customWidth="1"/>
  </cols>
  <sheetData>
    <row r="2" spans="2:10" ht="30.75" customHeight="1">
      <c r="B2" s="128" t="s">
        <v>48</v>
      </c>
      <c r="C2" s="128"/>
      <c r="D2" s="128"/>
      <c r="E2" s="128"/>
      <c r="F2" s="128"/>
      <c r="G2" s="128"/>
      <c r="H2" s="128"/>
      <c r="I2" s="128"/>
      <c r="J2" s="128"/>
    </row>
    <row r="4" spans="1:10" ht="21" customHeight="1">
      <c r="A4" s="120" t="s">
        <v>34</v>
      </c>
      <c r="B4" s="123" t="s">
        <v>0</v>
      </c>
      <c r="C4" s="125" t="s">
        <v>49</v>
      </c>
      <c r="D4" s="125"/>
      <c r="E4" s="125"/>
      <c r="F4" s="125"/>
      <c r="G4" s="125"/>
      <c r="H4" s="125"/>
      <c r="I4" s="125"/>
      <c r="J4" s="126"/>
    </row>
    <row r="5" spans="1:10" ht="21" customHeight="1">
      <c r="A5" s="120"/>
      <c r="B5" s="123"/>
      <c r="C5" s="123" t="s">
        <v>33</v>
      </c>
      <c r="D5" s="122" t="s">
        <v>35</v>
      </c>
      <c r="E5" s="122"/>
      <c r="F5" s="121" t="s">
        <v>44</v>
      </c>
      <c r="G5" s="123" t="s">
        <v>38</v>
      </c>
      <c r="H5" s="123" t="s">
        <v>45</v>
      </c>
      <c r="I5" s="123" t="s">
        <v>38</v>
      </c>
      <c r="J5" s="127" t="s">
        <v>46</v>
      </c>
    </row>
    <row r="6" spans="1:10" ht="32.25" customHeight="1">
      <c r="A6" s="120"/>
      <c r="B6" s="123"/>
      <c r="C6" s="124"/>
      <c r="D6" s="122" t="s">
        <v>42</v>
      </c>
      <c r="E6" s="122"/>
      <c r="F6" s="121"/>
      <c r="G6" s="123"/>
      <c r="H6" s="123"/>
      <c r="I6" s="123"/>
      <c r="J6" s="127"/>
    </row>
    <row r="7" spans="1:10" ht="66.75" customHeight="1">
      <c r="A7" s="120"/>
      <c r="B7" s="123"/>
      <c r="C7" s="124"/>
      <c r="D7" s="31" t="s">
        <v>36</v>
      </c>
      <c r="E7" s="32" t="s">
        <v>37</v>
      </c>
      <c r="F7" s="121"/>
      <c r="G7" s="123"/>
      <c r="H7" s="123"/>
      <c r="I7" s="123"/>
      <c r="J7" s="127"/>
    </row>
    <row r="8" spans="1:10" ht="25.5" customHeight="1">
      <c r="A8" s="26">
        <v>1</v>
      </c>
      <c r="B8" s="27" t="s">
        <v>30</v>
      </c>
      <c r="C8" s="28">
        <v>1736.532947</v>
      </c>
      <c r="D8" s="28">
        <v>127.088482</v>
      </c>
      <c r="E8" s="49">
        <v>0.07318518328117848</v>
      </c>
      <c r="F8" s="28">
        <v>5.611333</v>
      </c>
      <c r="G8" s="50">
        <v>0.0032313426645282075</v>
      </c>
      <c r="H8" s="28">
        <v>132.111421</v>
      </c>
      <c r="I8" s="50">
        <f aca="true" t="shared" si="0" ref="I8:I17">H8/C8</f>
        <v>0.076077693330399</v>
      </c>
      <c r="J8" s="30">
        <f aca="true" t="shared" si="1" ref="J8:J17">H8/(D8+F8)</f>
        <v>0.995565977239682</v>
      </c>
    </row>
    <row r="9" spans="1:10" ht="25.5" customHeight="1">
      <c r="A9" s="11">
        <v>2</v>
      </c>
      <c r="B9" s="12" t="s">
        <v>1</v>
      </c>
      <c r="C9" s="13">
        <v>1427.060056</v>
      </c>
      <c r="D9" s="13">
        <v>87.64012</v>
      </c>
      <c r="E9" s="51">
        <v>0.06141305660649785</v>
      </c>
      <c r="F9" s="13">
        <v>21.151656</v>
      </c>
      <c r="G9" s="52">
        <v>0.014821840125837002</v>
      </c>
      <c r="H9" s="13">
        <v>71.666315</v>
      </c>
      <c r="I9" s="52">
        <f t="shared" si="0"/>
        <v>0.0502195508161571</v>
      </c>
      <c r="J9" s="16">
        <f t="shared" si="1"/>
        <v>0.6587475417259481</v>
      </c>
    </row>
    <row r="10" spans="1:10" ht="25.5" customHeight="1">
      <c r="A10" s="11">
        <v>3</v>
      </c>
      <c r="B10" s="12" t="s">
        <v>29</v>
      </c>
      <c r="C10" s="13">
        <v>710.563126</v>
      </c>
      <c r="D10" s="13">
        <v>55.702832</v>
      </c>
      <c r="E10" s="51">
        <v>0.0783925170921408</v>
      </c>
      <c r="F10" s="13">
        <v>0.931272</v>
      </c>
      <c r="G10" s="52">
        <v>0.0013106112123245754</v>
      </c>
      <c r="H10" s="17">
        <v>24.953876</v>
      </c>
      <c r="I10" s="52">
        <f t="shared" si="0"/>
        <v>0.035118450545659194</v>
      </c>
      <c r="J10" s="16">
        <f t="shared" si="1"/>
        <v>0.440615710985734</v>
      </c>
    </row>
    <row r="11" spans="1:10" ht="25.5" customHeight="1">
      <c r="A11" s="11">
        <v>4</v>
      </c>
      <c r="B11" s="12" t="s">
        <v>2</v>
      </c>
      <c r="C11" s="13">
        <v>662.795294</v>
      </c>
      <c r="D11" s="13">
        <v>31.539947</v>
      </c>
      <c r="E11" s="51">
        <v>0.047586256700247485</v>
      </c>
      <c r="F11" s="13">
        <v>10.819671</v>
      </c>
      <c r="G11" s="52">
        <v>0.016324302688848</v>
      </c>
      <c r="H11" s="13">
        <v>41.104685</v>
      </c>
      <c r="I11" s="52">
        <f t="shared" si="0"/>
        <v>0.062017164835210796</v>
      </c>
      <c r="J11" s="16">
        <f t="shared" si="1"/>
        <v>0.9703743079080649</v>
      </c>
    </row>
    <row r="12" spans="1:10" ht="25.5" customHeight="1">
      <c r="A12" s="11">
        <v>5</v>
      </c>
      <c r="B12" s="18" t="s">
        <v>23</v>
      </c>
      <c r="C12" s="17">
        <v>653.018737</v>
      </c>
      <c r="D12" s="13">
        <v>21.662732</v>
      </c>
      <c r="E12" s="51">
        <v>0.033173216590261484</v>
      </c>
      <c r="F12" s="17">
        <v>1.576229</v>
      </c>
      <c r="G12" s="52">
        <v>0.0024137576928363086</v>
      </c>
      <c r="H12" s="13">
        <v>16.291528</v>
      </c>
      <c r="I12" s="52">
        <f t="shared" si="0"/>
        <v>0.02494802534280115</v>
      </c>
      <c r="J12" s="16">
        <f t="shared" si="1"/>
        <v>0.7010437342702197</v>
      </c>
    </row>
    <row r="13" spans="1:10" ht="25.5" customHeight="1">
      <c r="A13" s="11">
        <v>6</v>
      </c>
      <c r="B13" s="12" t="s">
        <v>10</v>
      </c>
      <c r="C13" s="13">
        <v>494.393437</v>
      </c>
      <c r="D13" s="13">
        <v>25.272182</v>
      </c>
      <c r="E13" s="51">
        <v>0.05111755154630016</v>
      </c>
      <c r="F13" s="13">
        <v>2.586499</v>
      </c>
      <c r="G13" s="52">
        <v>0.005231661277089323</v>
      </c>
      <c r="H13" s="13">
        <v>18.637469</v>
      </c>
      <c r="I13" s="52">
        <f t="shared" si="0"/>
        <v>0.03769764645965557</v>
      </c>
      <c r="J13" s="16">
        <f t="shared" si="1"/>
        <v>0.6690004096030246</v>
      </c>
    </row>
    <row r="14" spans="1:10" ht="25.5" customHeight="1">
      <c r="A14" s="11">
        <v>7</v>
      </c>
      <c r="B14" s="12" t="s">
        <v>7</v>
      </c>
      <c r="C14" s="13">
        <v>202.620451</v>
      </c>
      <c r="D14" s="13">
        <v>8.078238</v>
      </c>
      <c r="E14" s="51">
        <v>0.03986881857251419</v>
      </c>
      <c r="F14" s="13">
        <v>1.790425</v>
      </c>
      <c r="G14" s="52">
        <v>0.008836348903398699</v>
      </c>
      <c r="H14" s="17">
        <v>6.14341</v>
      </c>
      <c r="I14" s="52">
        <f t="shared" si="0"/>
        <v>0.03031979234909511</v>
      </c>
      <c r="J14" s="16">
        <f t="shared" si="1"/>
        <v>0.622516950877743</v>
      </c>
    </row>
    <row r="15" spans="1:10" ht="25.5" customHeight="1">
      <c r="A15" s="11">
        <v>8</v>
      </c>
      <c r="B15" s="12" t="s">
        <v>24</v>
      </c>
      <c r="C15" s="13">
        <v>145.993972</v>
      </c>
      <c r="D15" s="13">
        <v>9.295561</v>
      </c>
      <c r="E15" s="51">
        <v>0.06367085484871936</v>
      </c>
      <c r="F15" s="13">
        <v>0.200089</v>
      </c>
      <c r="G15" s="52">
        <v>0.0013705291886982839</v>
      </c>
      <c r="H15" s="13">
        <v>4.964209</v>
      </c>
      <c r="I15" s="52">
        <f t="shared" si="0"/>
        <v>0.03400283540473849</v>
      </c>
      <c r="J15" s="16">
        <f t="shared" si="1"/>
        <v>0.522787697524656</v>
      </c>
    </row>
    <row r="16" spans="1:10" ht="25.5" customHeight="1">
      <c r="A16" s="11">
        <v>9</v>
      </c>
      <c r="B16" s="12" t="s">
        <v>3</v>
      </c>
      <c r="C16" s="13">
        <v>138.454342</v>
      </c>
      <c r="D16" s="13">
        <v>15.706603</v>
      </c>
      <c r="E16" s="51">
        <v>0.11344247333175005</v>
      </c>
      <c r="F16" s="13">
        <v>4.261041</v>
      </c>
      <c r="G16" s="52">
        <v>0.03077578455430455</v>
      </c>
      <c r="H16" s="13">
        <v>6.275665</v>
      </c>
      <c r="I16" s="52">
        <f t="shared" si="0"/>
        <v>0.045326603047234154</v>
      </c>
      <c r="J16" s="16">
        <f t="shared" si="1"/>
        <v>0.31429171113026655</v>
      </c>
    </row>
    <row r="17" spans="1:10" ht="25.5" customHeight="1">
      <c r="A17" s="11">
        <v>10</v>
      </c>
      <c r="B17" s="12" t="s">
        <v>21</v>
      </c>
      <c r="C17" s="13">
        <v>104.01034</v>
      </c>
      <c r="D17" s="13">
        <v>2.56653</v>
      </c>
      <c r="E17" s="51">
        <v>0.024675719740941144</v>
      </c>
      <c r="F17" s="19">
        <v>0.030174</v>
      </c>
      <c r="G17" s="52">
        <v>0.00029010577217611247</v>
      </c>
      <c r="H17" s="13">
        <v>3.138318</v>
      </c>
      <c r="I17" s="52">
        <f t="shared" si="0"/>
        <v>0.030173134709491383</v>
      </c>
      <c r="J17" s="16">
        <f t="shared" si="1"/>
        <v>1.2085774890014416</v>
      </c>
    </row>
    <row r="18" spans="1:10" ht="25.5" customHeight="1">
      <c r="A18" s="11">
        <v>11</v>
      </c>
      <c r="B18" s="12" t="s">
        <v>27</v>
      </c>
      <c r="C18" s="16">
        <v>94.405511</v>
      </c>
      <c r="D18" s="16">
        <v>3.21303</v>
      </c>
      <c r="E18" s="52">
        <v>0.03403434784649383</v>
      </c>
      <c r="F18" s="20">
        <v>0.056111</v>
      </c>
      <c r="G18" s="52">
        <v>0.000594361488070331</v>
      </c>
      <c r="H18" s="13">
        <v>1.679315</v>
      </c>
      <c r="I18" s="52">
        <f aca="true" t="shared" si="2" ref="I18:I38">H18/C18</f>
        <v>0.017788315345276823</v>
      </c>
      <c r="J18" s="16">
        <f>H18/(D18+F18)</f>
        <v>0.5136869287681382</v>
      </c>
    </row>
    <row r="19" spans="1:10" ht="25.5" customHeight="1">
      <c r="A19" s="11">
        <v>12</v>
      </c>
      <c r="B19" s="12" t="s">
        <v>17</v>
      </c>
      <c r="C19" s="16">
        <v>41.006918</v>
      </c>
      <c r="D19" s="16">
        <v>0.211235</v>
      </c>
      <c r="E19" s="52">
        <v>0.0051512039992861695</v>
      </c>
      <c r="F19" s="20">
        <v>0.009285</v>
      </c>
      <c r="G19" s="52">
        <v>0.00022642520952196408</v>
      </c>
      <c r="H19" s="13">
        <v>0.648959</v>
      </c>
      <c r="I19" s="52">
        <f t="shared" si="2"/>
        <v>0.01582559801251096</v>
      </c>
      <c r="J19" s="16">
        <f>H19/(D19+F19)</f>
        <v>2.9428577906765825</v>
      </c>
    </row>
    <row r="20" spans="1:10" ht="25.5" customHeight="1">
      <c r="A20" s="11">
        <v>13</v>
      </c>
      <c r="B20" s="12" t="s">
        <v>9</v>
      </c>
      <c r="C20" s="16">
        <v>24.427492</v>
      </c>
      <c r="D20" s="16"/>
      <c r="E20" s="52"/>
      <c r="F20" s="20"/>
      <c r="G20" s="52"/>
      <c r="H20" s="13">
        <v>0.175993</v>
      </c>
      <c r="I20" s="52">
        <f t="shared" si="2"/>
        <v>0.007204710168362762</v>
      </c>
      <c r="J20" s="16"/>
    </row>
    <row r="21" spans="1:10" ht="25.5" customHeight="1">
      <c r="A21" s="11">
        <v>14</v>
      </c>
      <c r="B21" s="12" t="s">
        <v>22</v>
      </c>
      <c r="C21" s="16">
        <v>31.320989</v>
      </c>
      <c r="D21" s="16">
        <v>0.18227</v>
      </c>
      <c r="E21" s="52">
        <v>0.005819420325456516</v>
      </c>
      <c r="F21" s="20"/>
      <c r="G21" s="52"/>
      <c r="H21" s="21">
        <v>0.082868</v>
      </c>
      <c r="I21" s="52">
        <f t="shared" si="2"/>
        <v>0.0026457657515220863</v>
      </c>
      <c r="J21" s="16">
        <f aca="true" t="shared" si="3" ref="J21:J35">H21/(D21+F21)</f>
        <v>0.4546442091402864</v>
      </c>
    </row>
    <row r="22" spans="1:10" ht="25.5" customHeight="1">
      <c r="A22" s="11">
        <v>15</v>
      </c>
      <c r="B22" s="12" t="s">
        <v>19</v>
      </c>
      <c r="C22" s="16">
        <v>25.110709</v>
      </c>
      <c r="D22" s="16">
        <v>3.998434</v>
      </c>
      <c r="E22" s="52">
        <v>0.1592322223956321</v>
      </c>
      <c r="F22" s="20">
        <v>0.62586</v>
      </c>
      <c r="G22" s="52">
        <v>0.024924027433872932</v>
      </c>
      <c r="H22" s="13">
        <v>1.74108</v>
      </c>
      <c r="I22" s="52">
        <f t="shared" si="2"/>
        <v>0.06933615454665179</v>
      </c>
      <c r="J22" s="16">
        <f t="shared" si="3"/>
        <v>0.37650720304548113</v>
      </c>
    </row>
    <row r="23" spans="1:10" ht="25.5" customHeight="1">
      <c r="A23" s="11">
        <v>16</v>
      </c>
      <c r="B23" s="12" t="s">
        <v>16</v>
      </c>
      <c r="C23" s="16">
        <v>18.668568</v>
      </c>
      <c r="D23" s="16">
        <v>0.057057</v>
      </c>
      <c r="E23" s="52">
        <v>0.0030563136926195942</v>
      </c>
      <c r="F23" s="20">
        <v>0.086955</v>
      </c>
      <c r="G23" s="52">
        <v>0.004657829138260632</v>
      </c>
      <c r="H23" s="20">
        <v>0.068878</v>
      </c>
      <c r="I23" s="52">
        <f t="shared" si="2"/>
        <v>0.0036895170534772667</v>
      </c>
      <c r="J23" s="16">
        <f t="shared" si="3"/>
        <v>0.4782795878121267</v>
      </c>
    </row>
    <row r="24" spans="1:10" ht="25.5" customHeight="1">
      <c r="A24" s="11">
        <v>17</v>
      </c>
      <c r="B24" s="12" t="s">
        <v>50</v>
      </c>
      <c r="C24" s="16">
        <v>14.860037</v>
      </c>
      <c r="D24" s="16">
        <v>1.092143</v>
      </c>
      <c r="E24" s="52">
        <v>0.07349530825528901</v>
      </c>
      <c r="F24" s="20">
        <v>0.585248</v>
      </c>
      <c r="G24" s="52">
        <v>0.039384020376261514</v>
      </c>
      <c r="H24" s="13">
        <v>1.11683</v>
      </c>
      <c r="I24" s="52">
        <f t="shared" si="2"/>
        <v>0.07515660963697465</v>
      </c>
      <c r="J24" s="16">
        <f t="shared" si="3"/>
        <v>0.6658137548132784</v>
      </c>
    </row>
    <row r="25" spans="1:10" ht="25.5" customHeight="1">
      <c r="A25" s="11">
        <v>18</v>
      </c>
      <c r="B25" s="12" t="s">
        <v>20</v>
      </c>
      <c r="C25" s="16">
        <v>10.680127</v>
      </c>
      <c r="D25" s="16">
        <v>0.930758</v>
      </c>
      <c r="E25" s="52">
        <v>0.08714858915067207</v>
      </c>
      <c r="F25" s="22">
        <v>3.3E-05</v>
      </c>
      <c r="G25" s="53">
        <v>3.089850897840447E-06</v>
      </c>
      <c r="H25" s="17">
        <v>0.566321</v>
      </c>
      <c r="I25" s="52">
        <f t="shared" si="2"/>
        <v>0.05302568031260302</v>
      </c>
      <c r="J25" s="16">
        <f t="shared" si="3"/>
        <v>0.6084298193686875</v>
      </c>
    </row>
    <row r="26" spans="1:10" ht="25.5" customHeight="1">
      <c r="A26" s="11">
        <v>19</v>
      </c>
      <c r="B26" s="12" t="s">
        <v>25</v>
      </c>
      <c r="C26" s="16">
        <v>9.01333</v>
      </c>
      <c r="D26" s="16">
        <v>0.455176</v>
      </c>
      <c r="E26" s="52">
        <v>0.050500314534139994</v>
      </c>
      <c r="F26" s="20">
        <v>0.022614</v>
      </c>
      <c r="G26" s="52">
        <v>0.00250895063200837</v>
      </c>
      <c r="H26" s="13">
        <v>0.280797</v>
      </c>
      <c r="I26" s="52">
        <f t="shared" si="2"/>
        <v>0.03115352483488345</v>
      </c>
      <c r="J26" s="16">
        <f t="shared" si="3"/>
        <v>0.5876996169865422</v>
      </c>
    </row>
    <row r="27" spans="1:10" ht="25.5" customHeight="1">
      <c r="A27" s="11">
        <v>20</v>
      </c>
      <c r="B27" s="12" t="s">
        <v>6</v>
      </c>
      <c r="C27" s="16">
        <v>3.76828</v>
      </c>
      <c r="D27" s="16">
        <v>0.402497</v>
      </c>
      <c r="E27" s="52">
        <v>0.10681186111435456</v>
      </c>
      <c r="F27" s="20">
        <v>0.031017</v>
      </c>
      <c r="G27" s="52">
        <v>0.008231076246988015</v>
      </c>
      <c r="H27" s="13">
        <v>0.312321</v>
      </c>
      <c r="I27" s="52">
        <f t="shared" si="2"/>
        <v>0.08288157992505865</v>
      </c>
      <c r="J27" s="16">
        <f t="shared" si="3"/>
        <v>0.7204404010020438</v>
      </c>
    </row>
    <row r="28" spans="1:10" ht="25.5" customHeight="1">
      <c r="A28" s="11">
        <v>21</v>
      </c>
      <c r="B28" s="12" t="s">
        <v>26</v>
      </c>
      <c r="C28" s="16">
        <v>6.231071</v>
      </c>
      <c r="D28" s="16">
        <v>0.936537</v>
      </c>
      <c r="E28" s="52">
        <v>0.15030112800833115</v>
      </c>
      <c r="F28" s="20">
        <v>0.115492</v>
      </c>
      <c r="G28" s="52">
        <v>0.0185348554044722</v>
      </c>
      <c r="H28" s="13">
        <v>0.40225</v>
      </c>
      <c r="I28" s="52">
        <f t="shared" si="2"/>
        <v>0.06455551541621014</v>
      </c>
      <c r="J28" s="16">
        <f t="shared" si="3"/>
        <v>0.38235637990967936</v>
      </c>
    </row>
    <row r="29" spans="1:10" ht="25.5" customHeight="1">
      <c r="A29" s="11">
        <v>22</v>
      </c>
      <c r="B29" s="12" t="s">
        <v>32</v>
      </c>
      <c r="C29" s="16">
        <v>5.356026</v>
      </c>
      <c r="D29" s="24">
        <v>0.004078</v>
      </c>
      <c r="E29" s="52">
        <v>0.0007613854002949202</v>
      </c>
      <c r="F29" s="20"/>
      <c r="G29" s="52"/>
      <c r="H29" s="21">
        <v>0.004078</v>
      </c>
      <c r="I29" s="52">
        <f t="shared" si="2"/>
        <v>0.0007613854002949202</v>
      </c>
      <c r="J29" s="16">
        <f t="shared" si="3"/>
        <v>1</v>
      </c>
    </row>
    <row r="30" spans="1:10" ht="25.5" customHeight="1">
      <c r="A30" s="11">
        <v>23</v>
      </c>
      <c r="B30" s="12" t="s">
        <v>4</v>
      </c>
      <c r="C30" s="16">
        <v>3.625757</v>
      </c>
      <c r="D30" s="24">
        <v>0.051573</v>
      </c>
      <c r="E30" s="52">
        <v>0.014224064105785358</v>
      </c>
      <c r="F30" s="20">
        <v>0.023002</v>
      </c>
      <c r="G30" s="52">
        <v>0.006344054496757505</v>
      </c>
      <c r="H30" s="20">
        <v>0.032111</v>
      </c>
      <c r="I30" s="52">
        <f t="shared" si="2"/>
        <v>0.00885635744480394</v>
      </c>
      <c r="J30" s="16">
        <f t="shared" si="3"/>
        <v>0.43058665772712035</v>
      </c>
    </row>
    <row r="31" spans="1:10" s="5" customFormat="1" ht="25.5" customHeight="1">
      <c r="A31" s="11">
        <v>24</v>
      </c>
      <c r="B31" s="12" t="s">
        <v>11</v>
      </c>
      <c r="C31" s="16">
        <v>3.096611</v>
      </c>
      <c r="D31" s="24">
        <v>0.117531</v>
      </c>
      <c r="E31" s="52">
        <v>0.03795471888461289</v>
      </c>
      <c r="F31" s="20">
        <v>0.036295</v>
      </c>
      <c r="G31" s="52">
        <v>0.01172087808252312</v>
      </c>
      <c r="H31" s="13">
        <v>0.131161</v>
      </c>
      <c r="I31" s="52">
        <f t="shared" si="2"/>
        <v>0.04235630500569817</v>
      </c>
      <c r="J31" s="16">
        <f t="shared" si="3"/>
        <v>0.8526581982239674</v>
      </c>
    </row>
    <row r="32" spans="1:10" ht="25.5" customHeight="1">
      <c r="A32" s="11">
        <v>25</v>
      </c>
      <c r="B32" s="12" t="s">
        <v>12</v>
      </c>
      <c r="C32" s="16">
        <v>1.614567</v>
      </c>
      <c r="D32" s="24">
        <v>0.587344</v>
      </c>
      <c r="E32" s="52">
        <v>0.3637780284125713</v>
      </c>
      <c r="F32" s="20">
        <v>0.043682</v>
      </c>
      <c r="G32" s="52">
        <v>0.027054931755696725</v>
      </c>
      <c r="H32" s="13">
        <v>0.616757</v>
      </c>
      <c r="I32" s="52">
        <f t="shared" si="2"/>
        <v>0.38199529657177433</v>
      </c>
      <c r="J32" s="16">
        <f t="shared" si="3"/>
        <v>0.977387619527563</v>
      </c>
    </row>
    <row r="33" spans="1:10" ht="25.5" customHeight="1">
      <c r="A33" s="11">
        <v>26</v>
      </c>
      <c r="B33" s="12" t="s">
        <v>13</v>
      </c>
      <c r="C33" s="16">
        <v>1.51966</v>
      </c>
      <c r="D33" s="24">
        <v>0.088057</v>
      </c>
      <c r="E33" s="52">
        <v>0.05794519826803363</v>
      </c>
      <c r="F33" s="20"/>
      <c r="G33" s="52"/>
      <c r="H33" s="17">
        <v>0.050852</v>
      </c>
      <c r="I33" s="52">
        <f t="shared" si="2"/>
        <v>0.03346274824631826</v>
      </c>
      <c r="J33" s="16">
        <f t="shared" si="3"/>
        <v>0.5774895806125578</v>
      </c>
    </row>
    <row r="34" spans="1:10" ht="25.5" customHeight="1">
      <c r="A34" s="11">
        <v>27</v>
      </c>
      <c r="B34" s="12" t="s">
        <v>28</v>
      </c>
      <c r="C34" s="16">
        <v>1.310895</v>
      </c>
      <c r="D34" s="24">
        <v>0.124489</v>
      </c>
      <c r="E34" s="52">
        <v>0.09496489039930735</v>
      </c>
      <c r="F34" s="20">
        <v>0.073331</v>
      </c>
      <c r="G34" s="52">
        <v>0.05593964428882557</v>
      </c>
      <c r="H34" s="13">
        <v>0.051687</v>
      </c>
      <c r="I34" s="52">
        <f t="shared" si="2"/>
        <v>0.039428787202636366</v>
      </c>
      <c r="J34" s="16">
        <f t="shared" si="3"/>
        <v>0.26128298453139215</v>
      </c>
    </row>
    <row r="35" spans="1:10" ht="25.5" customHeight="1">
      <c r="A35" s="11">
        <v>28</v>
      </c>
      <c r="B35" s="12" t="s">
        <v>8</v>
      </c>
      <c r="C35" s="16">
        <v>1.01313</v>
      </c>
      <c r="D35" s="24">
        <v>0.000148</v>
      </c>
      <c r="E35" s="52">
        <v>0.00014608194407430435</v>
      </c>
      <c r="F35" s="20"/>
      <c r="G35" s="52"/>
      <c r="H35" s="13">
        <v>0.025279</v>
      </c>
      <c r="I35" s="52">
        <f t="shared" si="2"/>
        <v>0.024951388271988784</v>
      </c>
      <c r="J35" s="16">
        <f t="shared" si="3"/>
        <v>170.80405405405406</v>
      </c>
    </row>
    <row r="36" spans="1:10" ht="25.5" customHeight="1">
      <c r="A36" s="11">
        <v>29</v>
      </c>
      <c r="B36" s="12" t="s">
        <v>14</v>
      </c>
      <c r="C36" s="16">
        <v>0.517348</v>
      </c>
      <c r="D36" s="25"/>
      <c r="E36" s="52"/>
      <c r="F36" s="20"/>
      <c r="G36" s="52"/>
      <c r="H36" s="20">
        <v>0.008453</v>
      </c>
      <c r="I36" s="52">
        <f t="shared" si="2"/>
        <v>0.01633909863380162</v>
      </c>
      <c r="J36" s="16"/>
    </row>
    <row r="37" spans="1:10" ht="25.5" customHeight="1">
      <c r="A37" s="11">
        <v>30</v>
      </c>
      <c r="B37" s="12" t="s">
        <v>5</v>
      </c>
      <c r="C37" s="16">
        <v>0.32828</v>
      </c>
      <c r="D37" s="25"/>
      <c r="E37" s="52"/>
      <c r="F37" s="20"/>
      <c r="G37" s="52"/>
      <c r="H37" s="21">
        <v>0.008687</v>
      </c>
      <c r="I37" s="52">
        <f t="shared" si="2"/>
        <v>0.026462166443280127</v>
      </c>
      <c r="J37" s="16"/>
    </row>
    <row r="38" spans="1:10" ht="25.5" customHeight="1">
      <c r="A38" s="11">
        <v>31</v>
      </c>
      <c r="B38" s="12" t="s">
        <v>39</v>
      </c>
      <c r="C38" s="16">
        <v>0.298853</v>
      </c>
      <c r="D38" s="24">
        <v>0.034403</v>
      </c>
      <c r="E38" s="52">
        <v>0.11511679655215108</v>
      </c>
      <c r="F38" s="20">
        <v>0.135807</v>
      </c>
      <c r="G38" s="52">
        <v>0.45442742753126125</v>
      </c>
      <c r="H38" s="20">
        <v>0.009783</v>
      </c>
      <c r="I38" s="52">
        <f t="shared" si="2"/>
        <v>0.032735157418530184</v>
      </c>
      <c r="J38" s="16">
        <f>H38/(D38+F38)</f>
        <v>0.05747605898595851</v>
      </c>
    </row>
    <row r="39" spans="1:10" ht="25.5" customHeight="1">
      <c r="A39" s="11">
        <v>32</v>
      </c>
      <c r="B39" s="12" t="s">
        <v>31</v>
      </c>
      <c r="C39" s="16">
        <v>0.202389</v>
      </c>
      <c r="D39" s="25"/>
      <c r="E39" s="52"/>
      <c r="F39" s="20"/>
      <c r="G39" s="52"/>
      <c r="H39" s="13"/>
      <c r="I39" s="52"/>
      <c r="J39" s="16"/>
    </row>
    <row r="40" spans="1:10" ht="25.5" customHeight="1">
      <c r="A40" s="33">
        <v>33</v>
      </c>
      <c r="B40" s="34" t="s">
        <v>18</v>
      </c>
      <c r="C40" s="35"/>
      <c r="D40" s="36"/>
      <c r="E40" s="54"/>
      <c r="F40" s="38">
        <v>0.039034</v>
      </c>
      <c r="G40" s="54"/>
      <c r="H40" s="39"/>
      <c r="I40" s="54"/>
      <c r="J40" s="35"/>
    </row>
    <row r="41" spans="1:10" ht="25.5" customHeight="1">
      <c r="A41" s="40"/>
      <c r="B41" s="41" t="s">
        <v>40</v>
      </c>
      <c r="C41" s="42">
        <v>6573.81925</v>
      </c>
      <c r="D41" s="43">
        <v>397.0399869999999</v>
      </c>
      <c r="E41" s="55">
        <v>0.060397156036804615</v>
      </c>
      <c r="F41" s="43">
        <v>50.842155000000005</v>
      </c>
      <c r="G41" s="55">
        <v>0.007734036040008251</v>
      </c>
      <c r="H41" s="44">
        <f>SUM(H8:H40)</f>
        <v>333.3013560000001</v>
      </c>
      <c r="I41" s="56">
        <f>H41/C41</f>
        <v>0.050701326477754945</v>
      </c>
      <c r="J41" s="46">
        <f>H41/(D41+F41)</f>
        <v>0.7441720147886589</v>
      </c>
    </row>
    <row r="42" spans="3:4" ht="15.75">
      <c r="C42" s="6"/>
      <c r="D42" s="7"/>
    </row>
    <row r="43" spans="1:10" s="10" customFormat="1" ht="10.5">
      <c r="A43" s="9"/>
      <c r="B43" s="129" t="s">
        <v>43</v>
      </c>
      <c r="C43" s="130"/>
      <c r="D43" s="130"/>
      <c r="E43" s="130"/>
      <c r="F43" s="130"/>
      <c r="G43" s="130"/>
      <c r="H43" s="130"/>
      <c r="I43" s="130"/>
      <c r="J43" s="130"/>
    </row>
  </sheetData>
  <sheetProtection/>
  <mergeCells count="13">
    <mergeCell ref="J5:J7"/>
    <mergeCell ref="D6:E6"/>
    <mergeCell ref="B43:J43"/>
    <mergeCell ref="B2:J2"/>
    <mergeCell ref="A4:A7"/>
    <mergeCell ref="B4:B7"/>
    <mergeCell ref="C4:J4"/>
    <mergeCell ref="C5:C7"/>
    <mergeCell ref="D5:E5"/>
    <mergeCell ref="F5:F7"/>
    <mergeCell ref="G5:G7"/>
    <mergeCell ref="H5:H7"/>
    <mergeCell ref="I5:I7"/>
  </mergeCells>
  <printOptions/>
  <pageMargins left="0.17" right="0.23" top="0.17" bottom="0.18" header="0.2" footer="0.19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4"/>
  <sheetViews>
    <sheetView zoomScale="75" zoomScaleNormal="75" zoomScalePageLayoutView="0" workbookViewId="0" topLeftCell="A1">
      <selection activeCell="B2" sqref="B2:L2"/>
    </sheetView>
  </sheetViews>
  <sheetFormatPr defaultColWidth="8.875" defaultRowHeight="12.75"/>
  <cols>
    <col min="1" max="1" width="6.375" style="57" customWidth="1"/>
    <col min="2" max="2" width="47.375" style="2" customWidth="1"/>
    <col min="3" max="3" width="15.75390625" style="3" customWidth="1"/>
    <col min="4" max="9" width="14.25390625" style="1" customWidth="1"/>
    <col min="10" max="10" width="26.625" style="1" customWidth="1"/>
    <col min="11" max="11" width="20.125" style="1" customWidth="1"/>
    <col min="12" max="12" width="18.25390625" style="1" customWidth="1"/>
    <col min="13" max="16384" width="8.875" style="1" customWidth="1"/>
  </cols>
  <sheetData>
    <row r="2" spans="2:12" ht="29.25" customHeight="1">
      <c r="B2" s="128" t="s">
        <v>48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4" spans="1:12" ht="24.75" customHeight="1">
      <c r="A4" s="131" t="s">
        <v>92</v>
      </c>
      <c r="B4" s="123" t="s">
        <v>0</v>
      </c>
      <c r="C4" s="125" t="s">
        <v>51</v>
      </c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7.25" customHeight="1">
      <c r="A5" s="131"/>
      <c r="B5" s="123"/>
      <c r="C5" s="123" t="s">
        <v>33</v>
      </c>
      <c r="D5" s="122" t="s">
        <v>35</v>
      </c>
      <c r="E5" s="122"/>
      <c r="F5" s="121" t="s">
        <v>44</v>
      </c>
      <c r="G5" s="123" t="s">
        <v>38</v>
      </c>
      <c r="H5" s="123" t="s">
        <v>52</v>
      </c>
      <c r="I5" s="123" t="s">
        <v>38</v>
      </c>
      <c r="J5" s="123" t="s">
        <v>53</v>
      </c>
      <c r="K5" s="123" t="s">
        <v>54</v>
      </c>
      <c r="L5" s="127" t="s">
        <v>55</v>
      </c>
    </row>
    <row r="6" spans="1:12" ht="35.25" customHeight="1">
      <c r="A6" s="131"/>
      <c r="B6" s="123"/>
      <c r="C6" s="123"/>
      <c r="D6" s="122" t="s">
        <v>90</v>
      </c>
      <c r="E6" s="122"/>
      <c r="F6" s="121"/>
      <c r="G6" s="123"/>
      <c r="H6" s="123"/>
      <c r="I6" s="123"/>
      <c r="J6" s="123"/>
      <c r="K6" s="123"/>
      <c r="L6" s="127"/>
    </row>
    <row r="7" spans="1:12" ht="81.75" customHeight="1">
      <c r="A7" s="131"/>
      <c r="B7" s="123"/>
      <c r="C7" s="123"/>
      <c r="D7" s="31" t="s">
        <v>36</v>
      </c>
      <c r="E7" s="32" t="s">
        <v>56</v>
      </c>
      <c r="F7" s="121"/>
      <c r="G7" s="123"/>
      <c r="H7" s="123"/>
      <c r="I7" s="123"/>
      <c r="J7" s="123"/>
      <c r="K7" s="123"/>
      <c r="L7" s="127"/>
    </row>
    <row r="8" spans="1:12" ht="25.5" customHeight="1">
      <c r="A8" s="26">
        <v>1</v>
      </c>
      <c r="B8" s="27" t="s">
        <v>30</v>
      </c>
      <c r="C8" s="28">
        <v>1891.309207</v>
      </c>
      <c r="D8" s="28">
        <v>129.418078</v>
      </c>
      <c r="E8" s="74">
        <v>0.06842777348146226</v>
      </c>
      <c r="F8" s="28">
        <v>5.702983</v>
      </c>
      <c r="G8" s="74">
        <v>0.0030153625747140985</v>
      </c>
      <c r="H8" s="28">
        <v>140.37158</v>
      </c>
      <c r="I8" s="50">
        <v>0.07421926540645239</v>
      </c>
      <c r="J8" s="50">
        <f>H8/(D8+F8)</f>
        <v>1.038857887594592</v>
      </c>
      <c r="K8" s="30">
        <v>23.872887</v>
      </c>
      <c r="L8" s="50">
        <f aca="true" t="shared" si="0" ref="L8:L17">K8/C8</f>
        <v>0.012622413570262917</v>
      </c>
    </row>
    <row r="9" spans="1:12" ht="25.5" customHeight="1">
      <c r="A9" s="11">
        <v>2</v>
      </c>
      <c r="B9" s="12" t="s">
        <v>1</v>
      </c>
      <c r="C9" s="13">
        <v>1538.867581</v>
      </c>
      <c r="D9" s="13">
        <v>53.316237</v>
      </c>
      <c r="E9" s="75">
        <v>0.03464640990445298</v>
      </c>
      <c r="F9" s="13">
        <v>26.436932</v>
      </c>
      <c r="G9" s="75">
        <v>0.017179471662415898</v>
      </c>
      <c r="H9" s="13">
        <v>70.192842</v>
      </c>
      <c r="I9" s="52">
        <v>0.04561330868662961</v>
      </c>
      <c r="J9" s="52">
        <v>0.8801260549283001</v>
      </c>
      <c r="K9" s="16">
        <v>7.763981</v>
      </c>
      <c r="L9" s="52">
        <f t="shared" si="0"/>
        <v>0.005045256067422477</v>
      </c>
    </row>
    <row r="10" spans="1:12" ht="25.5" customHeight="1">
      <c r="A10" s="11">
        <v>3</v>
      </c>
      <c r="B10" s="12" t="s">
        <v>29</v>
      </c>
      <c r="C10" s="13">
        <v>739.901765</v>
      </c>
      <c r="D10" s="13">
        <v>25.820079</v>
      </c>
      <c r="E10" s="75">
        <v>0.03489663117643732</v>
      </c>
      <c r="F10" s="13">
        <v>1.065138</v>
      </c>
      <c r="G10" s="75">
        <v>0.0014395667781654771</v>
      </c>
      <c r="H10" s="13">
        <v>26.562964</v>
      </c>
      <c r="I10" s="52">
        <v>0.03590066311032519</v>
      </c>
      <c r="J10" s="52">
        <v>0.9880137474806322</v>
      </c>
      <c r="K10" s="16">
        <v>8.167014</v>
      </c>
      <c r="L10" s="52">
        <f t="shared" si="0"/>
        <v>0.011037970696015302</v>
      </c>
    </row>
    <row r="11" spans="1:12" ht="25.5" customHeight="1">
      <c r="A11" s="11">
        <v>4</v>
      </c>
      <c r="B11" s="12" t="s">
        <v>57</v>
      </c>
      <c r="C11" s="13">
        <v>703.312782</v>
      </c>
      <c r="D11" s="13">
        <v>106.045809</v>
      </c>
      <c r="E11" s="75">
        <v>0.15078043754364753</v>
      </c>
      <c r="F11" s="13">
        <v>10.606524</v>
      </c>
      <c r="G11" s="75">
        <v>0.015080806536514788</v>
      </c>
      <c r="H11" s="13">
        <v>41.241783</v>
      </c>
      <c r="I11" s="52">
        <v>0.05863931959649782</v>
      </c>
      <c r="J11" s="52">
        <v>0.3535444336119707</v>
      </c>
      <c r="K11" s="16">
        <v>8.430632</v>
      </c>
      <c r="L11" s="52">
        <f t="shared" si="0"/>
        <v>0.01198703082862498</v>
      </c>
    </row>
    <row r="12" spans="1:12" ht="25.5" customHeight="1">
      <c r="A12" s="11">
        <v>5</v>
      </c>
      <c r="B12" s="18" t="s">
        <v>23</v>
      </c>
      <c r="C12" s="13">
        <v>684.496441</v>
      </c>
      <c r="D12" s="13">
        <v>18.731302</v>
      </c>
      <c r="E12" s="75">
        <v>0.027365083115165532</v>
      </c>
      <c r="F12" s="13">
        <v>1.589197</v>
      </c>
      <c r="G12" s="75">
        <v>0.0023217023563749982</v>
      </c>
      <c r="H12" s="13">
        <v>17.282253</v>
      </c>
      <c r="I12" s="52">
        <v>0.025248126892744503</v>
      </c>
      <c r="J12" s="52">
        <v>0.8504836913699806</v>
      </c>
      <c r="K12" s="16">
        <v>2.799892</v>
      </c>
      <c r="L12" s="52">
        <f t="shared" si="0"/>
        <v>0.004090440552049561</v>
      </c>
    </row>
    <row r="13" spans="1:12" ht="25.5" customHeight="1">
      <c r="A13" s="11">
        <v>6</v>
      </c>
      <c r="B13" s="12" t="s">
        <v>10</v>
      </c>
      <c r="C13" s="13">
        <v>523.039859</v>
      </c>
      <c r="D13" s="13">
        <v>30.282205</v>
      </c>
      <c r="E13" s="75">
        <v>0.05789655315733786</v>
      </c>
      <c r="F13" s="13">
        <v>2.47283</v>
      </c>
      <c r="G13" s="75">
        <v>0.004727804119417981</v>
      </c>
      <c r="H13" s="13">
        <v>19.911785</v>
      </c>
      <c r="I13" s="52">
        <v>0.03806934530394939</v>
      </c>
      <c r="J13" s="52">
        <v>0.607899976293721</v>
      </c>
      <c r="K13" s="16">
        <v>3.078264</v>
      </c>
      <c r="L13" s="52">
        <f t="shared" si="0"/>
        <v>0.005885333492337149</v>
      </c>
    </row>
    <row r="14" spans="1:12" ht="25.5" customHeight="1">
      <c r="A14" s="11">
        <v>7</v>
      </c>
      <c r="B14" s="12" t="s">
        <v>7</v>
      </c>
      <c r="C14" s="13">
        <v>222.555412</v>
      </c>
      <c r="D14" s="13">
        <v>8.34448</v>
      </c>
      <c r="E14" s="75">
        <v>0.03749394330612818</v>
      </c>
      <c r="F14" s="13">
        <v>1.818693</v>
      </c>
      <c r="G14" s="75">
        <v>0.00817186598005534</v>
      </c>
      <c r="H14" s="13">
        <v>7.159678</v>
      </c>
      <c r="I14" s="52">
        <v>0.03217031630756299</v>
      </c>
      <c r="J14" s="52">
        <v>0.7044727074900723</v>
      </c>
      <c r="K14" s="16">
        <v>1.256888</v>
      </c>
      <c r="L14" s="52">
        <f t="shared" si="0"/>
        <v>0.0056475283557696635</v>
      </c>
    </row>
    <row r="15" spans="1:12" ht="25.5" customHeight="1">
      <c r="A15" s="11">
        <v>8</v>
      </c>
      <c r="B15" s="12" t="s">
        <v>24</v>
      </c>
      <c r="C15" s="13">
        <v>147.85793</v>
      </c>
      <c r="D15" s="13">
        <v>7.540871</v>
      </c>
      <c r="E15" s="75">
        <v>0.051000788391938126</v>
      </c>
      <c r="F15" s="13">
        <v>0.198551</v>
      </c>
      <c r="G15" s="75">
        <v>0.0013428498559394143</v>
      </c>
      <c r="H15" s="13">
        <v>5.645772</v>
      </c>
      <c r="I15" s="52">
        <v>0.0381837619395862</v>
      </c>
      <c r="J15" s="52">
        <v>0.7294823825345097</v>
      </c>
      <c r="K15" s="16">
        <v>0.969478</v>
      </c>
      <c r="L15" s="52">
        <f t="shared" si="0"/>
        <v>0.006556821132285565</v>
      </c>
    </row>
    <row r="16" spans="1:12" ht="25.5" customHeight="1">
      <c r="A16" s="11">
        <v>9</v>
      </c>
      <c r="B16" s="12" t="s">
        <v>3</v>
      </c>
      <c r="C16" s="13">
        <v>140.94031</v>
      </c>
      <c r="D16" s="13">
        <v>11.528297</v>
      </c>
      <c r="E16" s="75">
        <v>0.08179559843454297</v>
      </c>
      <c r="F16" s="13">
        <v>4.211295</v>
      </c>
      <c r="G16" s="75">
        <v>0.029879989621138196</v>
      </c>
      <c r="H16" s="13">
        <v>6.52964</v>
      </c>
      <c r="I16" s="52">
        <v>0.04632911620529286</v>
      </c>
      <c r="J16" s="52">
        <v>0.41485446382600005</v>
      </c>
      <c r="K16" s="16">
        <v>2.274936</v>
      </c>
      <c r="L16" s="52">
        <f t="shared" si="0"/>
        <v>0.016141130951109726</v>
      </c>
    </row>
    <row r="17" spans="1:12" ht="25.5" customHeight="1">
      <c r="A17" s="11">
        <v>10</v>
      </c>
      <c r="B17" s="12" t="s">
        <v>21</v>
      </c>
      <c r="C17" s="13">
        <v>110.499056</v>
      </c>
      <c r="D17" s="13">
        <v>3.228256</v>
      </c>
      <c r="E17" s="75">
        <v>0.02921523601070402</v>
      </c>
      <c r="F17" s="20">
        <v>0.033718</v>
      </c>
      <c r="G17" s="76">
        <v>0.00030514287832467997</v>
      </c>
      <c r="H17" s="13">
        <v>3.573586</v>
      </c>
      <c r="I17" s="52">
        <v>0.03234042108015837</v>
      </c>
      <c r="J17" s="52">
        <v>1.0955286584135864</v>
      </c>
      <c r="K17" s="16">
        <v>0.493434</v>
      </c>
      <c r="L17" s="52">
        <f t="shared" si="0"/>
        <v>0.004465504212090282</v>
      </c>
    </row>
    <row r="18" spans="1:12" ht="25.5" customHeight="1">
      <c r="A18" s="11">
        <v>11</v>
      </c>
      <c r="B18" s="12" t="s">
        <v>27</v>
      </c>
      <c r="C18" s="13">
        <v>96.249408</v>
      </c>
      <c r="D18" s="13">
        <v>2.820462</v>
      </c>
      <c r="E18" s="75">
        <v>0.029303681535371107</v>
      </c>
      <c r="F18" s="24">
        <v>0.055065</v>
      </c>
      <c r="G18" s="75">
        <v>0.0005721074149359962</v>
      </c>
      <c r="H18" s="13">
        <v>1.763708</v>
      </c>
      <c r="I18" s="52">
        <v>0.018324351667700647</v>
      </c>
      <c r="J18" s="52">
        <v>0.6133512222281342</v>
      </c>
      <c r="K18" s="16">
        <v>1.319544</v>
      </c>
      <c r="L18" s="52">
        <f>K18/C18</f>
        <v>0.013709632375089518</v>
      </c>
    </row>
    <row r="19" spans="1:12" ht="25.5" customHeight="1">
      <c r="A19" s="11">
        <v>12</v>
      </c>
      <c r="B19" s="12" t="s">
        <v>58</v>
      </c>
      <c r="C19" s="13">
        <v>28.835648</v>
      </c>
      <c r="D19" s="19">
        <v>0.00266</v>
      </c>
      <c r="E19" s="76">
        <v>9.224692991119881E-05</v>
      </c>
      <c r="F19" s="24"/>
      <c r="G19" s="75"/>
      <c r="H19" s="13">
        <v>0.22491</v>
      </c>
      <c r="I19" s="52">
        <v>0.007799720679070573</v>
      </c>
      <c r="J19" s="52">
        <v>84.55263157894737</v>
      </c>
      <c r="K19" s="24">
        <v>0.010978</v>
      </c>
      <c r="L19" s="51">
        <f aca="true" t="shared" si="1" ref="L19:L38">K19/C19</f>
        <v>0.0003807093220169701</v>
      </c>
    </row>
    <row r="20" spans="1:12" ht="25.5" customHeight="1">
      <c r="A20" s="11">
        <v>13</v>
      </c>
      <c r="B20" s="12" t="s">
        <v>9</v>
      </c>
      <c r="C20" s="13">
        <v>29.870302</v>
      </c>
      <c r="D20" s="13"/>
      <c r="E20" s="75"/>
      <c r="F20" s="24"/>
      <c r="G20" s="75"/>
      <c r="H20" s="13">
        <v>0.127644</v>
      </c>
      <c r="I20" s="52">
        <v>0.00427327450522596</v>
      </c>
      <c r="J20" s="52"/>
      <c r="K20" s="16"/>
      <c r="L20" s="52"/>
    </row>
    <row r="21" spans="1:12" ht="25.5" customHeight="1">
      <c r="A21" s="11">
        <v>14</v>
      </c>
      <c r="B21" s="12" t="s">
        <v>59</v>
      </c>
      <c r="C21" s="13">
        <v>32.209068</v>
      </c>
      <c r="D21" s="13">
        <v>0.11825</v>
      </c>
      <c r="E21" s="75">
        <v>0.0036713263482197</v>
      </c>
      <c r="F21" s="24"/>
      <c r="G21" s="75"/>
      <c r="H21" s="13">
        <v>0.107374</v>
      </c>
      <c r="I21" s="52">
        <v>0.003333657465655324</v>
      </c>
      <c r="J21" s="52">
        <v>0.9080253699788583</v>
      </c>
      <c r="K21" s="16">
        <v>0.057659</v>
      </c>
      <c r="L21" s="52">
        <f t="shared" si="1"/>
        <v>0.0017901480415391093</v>
      </c>
    </row>
    <row r="22" spans="1:12" ht="25.5" customHeight="1">
      <c r="A22" s="11">
        <v>15</v>
      </c>
      <c r="B22" s="12" t="s">
        <v>19</v>
      </c>
      <c r="C22" s="13">
        <v>31.100439</v>
      </c>
      <c r="D22" s="13">
        <v>4.960947</v>
      </c>
      <c r="E22" s="75">
        <v>0.15951372905057706</v>
      </c>
      <c r="F22" s="16">
        <v>0.607323</v>
      </c>
      <c r="G22" s="75">
        <v>0.019527795089966413</v>
      </c>
      <c r="H22" s="13">
        <v>1.953812</v>
      </c>
      <c r="I22" s="52">
        <v>0.06282265018831407</v>
      </c>
      <c r="J22" s="52">
        <v>0.3508831288712652</v>
      </c>
      <c r="K22" s="16">
        <v>0.554059</v>
      </c>
      <c r="L22" s="52">
        <f t="shared" si="1"/>
        <v>0.017815150454950166</v>
      </c>
    </row>
    <row r="23" spans="1:12" ht="25.5" customHeight="1">
      <c r="A23" s="11">
        <v>16</v>
      </c>
      <c r="B23" s="12" t="s">
        <v>16</v>
      </c>
      <c r="C23" s="13">
        <v>19.015356</v>
      </c>
      <c r="D23" s="13">
        <v>0.057057</v>
      </c>
      <c r="E23" s="75">
        <v>0.0030005749037777677</v>
      </c>
      <c r="F23" s="24">
        <v>0.086955</v>
      </c>
      <c r="G23" s="75">
        <v>0.004572883095115337</v>
      </c>
      <c r="H23" s="13">
        <v>0.061275</v>
      </c>
      <c r="I23" s="52">
        <v>0.003222395625935165</v>
      </c>
      <c r="J23" s="52">
        <v>0.42548537621864846</v>
      </c>
      <c r="K23" s="16">
        <v>0.071012</v>
      </c>
      <c r="L23" s="52">
        <f t="shared" si="1"/>
        <v>0.003734455457999314</v>
      </c>
    </row>
    <row r="24" spans="1:12" ht="25.5" customHeight="1">
      <c r="A24" s="11">
        <v>17</v>
      </c>
      <c r="B24" s="61" t="s">
        <v>50</v>
      </c>
      <c r="C24" s="13">
        <v>15.615435</v>
      </c>
      <c r="D24" s="13">
        <v>1.182103</v>
      </c>
      <c r="E24" s="75">
        <v>0.07570093308319621</v>
      </c>
      <c r="F24" s="16">
        <v>0.580726</v>
      </c>
      <c r="G24" s="75">
        <v>0.0371892297588892</v>
      </c>
      <c r="H24" s="13">
        <v>1.164057</v>
      </c>
      <c r="I24" s="52">
        <v>0.0745452816396085</v>
      </c>
      <c r="J24" s="52">
        <v>0.6603346098799147</v>
      </c>
      <c r="K24" s="16">
        <v>0.130626</v>
      </c>
      <c r="L24" s="52">
        <f t="shared" si="1"/>
        <v>0.008365184831546479</v>
      </c>
    </row>
    <row r="25" spans="1:12" ht="25.5" customHeight="1">
      <c r="A25" s="11">
        <v>18</v>
      </c>
      <c r="B25" s="12" t="s">
        <v>20</v>
      </c>
      <c r="C25" s="13">
        <v>11.562984</v>
      </c>
      <c r="D25" s="13">
        <v>0.586424</v>
      </c>
      <c r="E25" s="75">
        <v>0.05071562842255944</v>
      </c>
      <c r="F25" s="62">
        <v>3.3E-05</v>
      </c>
      <c r="G25" s="77">
        <v>2.8539345898947886E-06</v>
      </c>
      <c r="H25" s="13">
        <v>0.269022</v>
      </c>
      <c r="I25" s="52">
        <v>0.023265793674020478</v>
      </c>
      <c r="J25" s="52">
        <v>0.45872416903541097</v>
      </c>
      <c r="K25" s="64">
        <v>0.00013</v>
      </c>
      <c r="L25" s="65">
        <f t="shared" si="1"/>
        <v>1.1242772626858256E-05</v>
      </c>
    </row>
    <row r="26" spans="1:12" ht="25.5" customHeight="1">
      <c r="A26" s="11">
        <v>19</v>
      </c>
      <c r="B26" s="12" t="s">
        <v>25</v>
      </c>
      <c r="C26" s="13">
        <v>10.045756</v>
      </c>
      <c r="D26" s="13">
        <v>0.402757</v>
      </c>
      <c r="E26" s="75">
        <v>0.04009225388313234</v>
      </c>
      <c r="F26" s="20">
        <v>0.017816</v>
      </c>
      <c r="G26" s="75">
        <v>0.0017734852409315935</v>
      </c>
      <c r="H26" s="13">
        <v>0.267838</v>
      </c>
      <c r="I26" s="52">
        <v>0.026661806239371134</v>
      </c>
      <c r="J26" s="52">
        <v>0.6368406911523089</v>
      </c>
      <c r="K26" s="16">
        <v>0.403874</v>
      </c>
      <c r="L26" s="52">
        <f t="shared" si="1"/>
        <v>0.04020344511652483</v>
      </c>
    </row>
    <row r="27" spans="1:12" ht="25.5" customHeight="1">
      <c r="A27" s="11">
        <v>20</v>
      </c>
      <c r="B27" s="12" t="s">
        <v>6</v>
      </c>
      <c r="C27" s="13">
        <v>5.681976</v>
      </c>
      <c r="D27" s="13">
        <v>0.312314</v>
      </c>
      <c r="E27" s="75">
        <v>0.05496573727168154</v>
      </c>
      <c r="F27" s="20">
        <v>0.031017</v>
      </c>
      <c r="G27" s="75">
        <v>0.005458840375249737</v>
      </c>
      <c r="H27" s="13">
        <v>0.27647</v>
      </c>
      <c r="I27" s="52">
        <v>0.04865736849293274</v>
      </c>
      <c r="J27" s="52">
        <v>0.8052578998109696</v>
      </c>
      <c r="K27" s="16">
        <v>0.238111</v>
      </c>
      <c r="L27" s="52">
        <f t="shared" si="1"/>
        <v>0.04190637200861109</v>
      </c>
    </row>
    <row r="28" spans="1:12" ht="25.5" customHeight="1">
      <c r="A28" s="11">
        <v>21</v>
      </c>
      <c r="B28" s="12" t="s">
        <v>26</v>
      </c>
      <c r="C28" s="13">
        <v>5.953852</v>
      </c>
      <c r="D28" s="13">
        <v>0.751584</v>
      </c>
      <c r="E28" s="75">
        <v>0.12623491480809398</v>
      </c>
      <c r="F28" s="13">
        <v>0.115492</v>
      </c>
      <c r="G28" s="75">
        <v>0.01939786208995454</v>
      </c>
      <c r="H28" s="13">
        <v>0.397402</v>
      </c>
      <c r="I28" s="52">
        <v>0.06674704040342286</v>
      </c>
      <c r="J28" s="52">
        <v>0.4583242991387145</v>
      </c>
      <c r="K28" s="16">
        <v>0.703871</v>
      </c>
      <c r="L28" s="52">
        <f t="shared" si="1"/>
        <v>0.11822111130743593</v>
      </c>
    </row>
    <row r="29" spans="1:12" ht="25.5" customHeight="1">
      <c r="A29" s="11">
        <v>22</v>
      </c>
      <c r="B29" s="12" t="s">
        <v>60</v>
      </c>
      <c r="C29" s="13">
        <v>5.662884</v>
      </c>
      <c r="D29" s="19">
        <v>0.004078</v>
      </c>
      <c r="E29" s="75">
        <v>0.0007201277652870869</v>
      </c>
      <c r="F29" s="25"/>
      <c r="G29" s="75"/>
      <c r="H29" s="19">
        <v>0.004078</v>
      </c>
      <c r="I29" s="52">
        <v>0.0007201277652870869</v>
      </c>
      <c r="J29" s="52">
        <v>1</v>
      </c>
      <c r="K29" s="62">
        <v>4.8E-05</v>
      </c>
      <c r="L29" s="65">
        <f t="shared" si="1"/>
        <v>8.4762463790535E-06</v>
      </c>
    </row>
    <row r="30" spans="1:12" ht="25.5" customHeight="1">
      <c r="A30" s="11">
        <v>23</v>
      </c>
      <c r="B30" s="12" t="s">
        <v>4</v>
      </c>
      <c r="C30" s="13">
        <v>3.03374</v>
      </c>
      <c r="D30" s="13">
        <v>0.088064</v>
      </c>
      <c r="E30" s="75">
        <v>0.02902819621984745</v>
      </c>
      <c r="F30" s="20">
        <v>0.023002</v>
      </c>
      <c r="G30" s="75">
        <v>0.007582060427063625</v>
      </c>
      <c r="H30" s="20">
        <v>0.034155</v>
      </c>
      <c r="I30" s="52">
        <v>0.01125838074455952</v>
      </c>
      <c r="J30" s="52">
        <v>0.3075198530603425</v>
      </c>
      <c r="K30" s="66">
        <v>0.002331</v>
      </c>
      <c r="L30" s="52">
        <f t="shared" si="1"/>
        <v>0.0007683585277578172</v>
      </c>
    </row>
    <row r="31" spans="1:12" ht="25.5" customHeight="1">
      <c r="A31" s="11">
        <v>24</v>
      </c>
      <c r="B31" s="12" t="s">
        <v>11</v>
      </c>
      <c r="C31" s="13">
        <v>3.201826</v>
      </c>
      <c r="D31" s="13">
        <v>0.173075</v>
      </c>
      <c r="E31" s="75">
        <v>0.05405509231294892</v>
      </c>
      <c r="F31" s="20">
        <v>0.031703</v>
      </c>
      <c r="G31" s="75">
        <v>0.009901537435201039</v>
      </c>
      <c r="H31" s="13">
        <v>0.113491</v>
      </c>
      <c r="I31" s="52">
        <v>0.03544571129099457</v>
      </c>
      <c r="J31" s="52">
        <v>0.5542148082313529</v>
      </c>
      <c r="K31" s="16"/>
      <c r="L31" s="52"/>
    </row>
    <row r="32" spans="1:12" ht="25.5" customHeight="1">
      <c r="A32" s="11">
        <v>25</v>
      </c>
      <c r="B32" s="12" t="s">
        <v>12</v>
      </c>
      <c r="C32" s="13">
        <v>1.456699</v>
      </c>
      <c r="D32" s="13">
        <v>0.419413</v>
      </c>
      <c r="E32" s="75">
        <v>0.28792015371741175</v>
      </c>
      <c r="F32" s="20">
        <v>0.042181</v>
      </c>
      <c r="G32" s="75">
        <v>0.02895656549499931</v>
      </c>
      <c r="H32" s="13">
        <v>0.518202</v>
      </c>
      <c r="I32" s="52">
        <v>0.35573718386571285</v>
      </c>
      <c r="J32" s="52">
        <v>1.1226359094788927</v>
      </c>
      <c r="K32" s="66">
        <v>0.001485</v>
      </c>
      <c r="L32" s="52">
        <f t="shared" si="1"/>
        <v>0.0010194281728757965</v>
      </c>
    </row>
    <row r="33" spans="1:12" ht="25.5" customHeight="1">
      <c r="A33" s="11">
        <v>26</v>
      </c>
      <c r="B33" s="12" t="s">
        <v>13</v>
      </c>
      <c r="C33" s="13">
        <v>1.575174</v>
      </c>
      <c r="D33" s="13">
        <v>0.084845</v>
      </c>
      <c r="E33" s="75">
        <v>0.053863890592404394</v>
      </c>
      <c r="F33" s="25"/>
      <c r="G33" s="75"/>
      <c r="H33" s="13">
        <v>0.051123</v>
      </c>
      <c r="I33" s="52">
        <v>0.03245546206323873</v>
      </c>
      <c r="J33" s="52">
        <v>0.6025458188461312</v>
      </c>
      <c r="K33" s="66">
        <v>0.000731</v>
      </c>
      <c r="L33" s="51">
        <f t="shared" si="1"/>
        <v>0.00046407571480991936</v>
      </c>
    </row>
    <row r="34" spans="1:12" ht="25.5" customHeight="1">
      <c r="A34" s="11">
        <v>27</v>
      </c>
      <c r="B34" s="12" t="s">
        <v>28</v>
      </c>
      <c r="C34" s="13">
        <v>1.406846</v>
      </c>
      <c r="D34" s="19">
        <v>0.00411</v>
      </c>
      <c r="E34" s="75">
        <v>0.002921428500347586</v>
      </c>
      <c r="F34" s="13">
        <v>0.073469</v>
      </c>
      <c r="G34" s="75">
        <v>0.052222489170811875</v>
      </c>
      <c r="H34" s="20">
        <v>0.025746</v>
      </c>
      <c r="I34" s="52">
        <v>0.018300510503637214</v>
      </c>
      <c r="J34" s="52">
        <v>0.3318681601979917</v>
      </c>
      <c r="K34" s="66">
        <v>0.000833</v>
      </c>
      <c r="L34" s="52">
        <f t="shared" si="1"/>
        <v>0.000592104608464608</v>
      </c>
    </row>
    <row r="35" spans="1:12" ht="25.5" customHeight="1">
      <c r="A35" s="11">
        <v>28</v>
      </c>
      <c r="B35" s="12" t="s">
        <v>8</v>
      </c>
      <c r="C35" s="13">
        <v>1.00848</v>
      </c>
      <c r="D35" s="13"/>
      <c r="E35" s="75"/>
      <c r="F35" s="25"/>
      <c r="G35" s="75"/>
      <c r="H35" s="20">
        <v>0.024495</v>
      </c>
      <c r="I35" s="52">
        <v>0.02428902903379343</v>
      </c>
      <c r="J35" s="52"/>
      <c r="K35" s="66">
        <v>0.003061</v>
      </c>
      <c r="L35" s="52">
        <f t="shared" si="1"/>
        <v>0.0030352609868316673</v>
      </c>
    </row>
    <row r="36" spans="1:12" ht="25.5" customHeight="1">
      <c r="A36" s="11">
        <v>29</v>
      </c>
      <c r="B36" s="12" t="s">
        <v>61</v>
      </c>
      <c r="C36" s="13">
        <v>0.742842</v>
      </c>
      <c r="D36" s="13"/>
      <c r="E36" s="75"/>
      <c r="F36" s="25"/>
      <c r="G36" s="75"/>
      <c r="H36" s="20">
        <v>0.010708</v>
      </c>
      <c r="I36" s="52">
        <v>0.014414909226995782</v>
      </c>
      <c r="J36" s="52"/>
      <c r="K36" s="66"/>
      <c r="L36" s="52"/>
    </row>
    <row r="37" spans="1:12" ht="25.5" customHeight="1">
      <c r="A37" s="11">
        <v>30</v>
      </c>
      <c r="B37" s="12" t="s">
        <v>5</v>
      </c>
      <c r="C37" s="13">
        <v>0.372646</v>
      </c>
      <c r="D37" s="13"/>
      <c r="E37" s="75"/>
      <c r="F37" s="25"/>
      <c r="G37" s="75"/>
      <c r="H37" s="20">
        <v>0.008687</v>
      </c>
      <c r="I37" s="52">
        <v>0.023311668446729605</v>
      </c>
      <c r="J37" s="52"/>
      <c r="K37" s="66"/>
      <c r="L37" s="52"/>
    </row>
    <row r="38" spans="1:12" ht="25.5" customHeight="1">
      <c r="A38" s="11">
        <v>31</v>
      </c>
      <c r="B38" s="12" t="s">
        <v>39</v>
      </c>
      <c r="C38" s="13">
        <v>0.675856</v>
      </c>
      <c r="D38" s="20">
        <v>0.033534</v>
      </c>
      <c r="E38" s="75">
        <v>0.04961707819417154</v>
      </c>
      <c r="F38" s="13">
        <v>0.101994</v>
      </c>
      <c r="G38" s="75">
        <v>0.15091084491370943</v>
      </c>
      <c r="H38" s="20">
        <v>0.017964</v>
      </c>
      <c r="I38" s="52">
        <v>0.02657962642929855</v>
      </c>
      <c r="J38" s="52">
        <v>0.132548255710997</v>
      </c>
      <c r="K38" s="66">
        <v>0.001935</v>
      </c>
      <c r="L38" s="52">
        <f t="shared" si="1"/>
        <v>0.0028630359129755453</v>
      </c>
    </row>
    <row r="39" spans="1:12" ht="25.5" customHeight="1">
      <c r="A39" s="11">
        <v>32</v>
      </c>
      <c r="B39" s="12" t="s">
        <v>62</v>
      </c>
      <c r="C39" s="13">
        <v>0.172253</v>
      </c>
      <c r="D39" s="13"/>
      <c r="E39" s="75"/>
      <c r="F39" s="25"/>
      <c r="G39" s="75"/>
      <c r="H39" s="25"/>
      <c r="I39" s="52"/>
      <c r="J39" s="52"/>
      <c r="K39" s="16"/>
      <c r="L39" s="52"/>
    </row>
    <row r="40" spans="1:12" ht="25.5" customHeight="1">
      <c r="A40" s="33">
        <v>33</v>
      </c>
      <c r="B40" s="34" t="s">
        <v>18</v>
      </c>
      <c r="C40" s="39"/>
      <c r="D40" s="39"/>
      <c r="E40" s="78"/>
      <c r="F40" s="38">
        <v>0.039034</v>
      </c>
      <c r="G40" s="78"/>
      <c r="H40" s="36"/>
      <c r="I40" s="54"/>
      <c r="J40" s="54"/>
      <c r="K40" s="35"/>
      <c r="L40" s="54"/>
    </row>
    <row r="41" spans="1:12" ht="25.5" customHeight="1">
      <c r="A41" s="70"/>
      <c r="B41" s="41" t="s">
        <v>40</v>
      </c>
      <c r="C41" s="71">
        <v>7008.229813</v>
      </c>
      <c r="D41" s="71">
        <v>406.257291</v>
      </c>
      <c r="E41" s="79">
        <v>0.05796860289119061</v>
      </c>
      <c r="F41" s="71">
        <v>55.941671</v>
      </c>
      <c r="G41" s="79">
        <v>0.007982282615251904</v>
      </c>
      <c r="H41" s="71">
        <v>345.894044</v>
      </c>
      <c r="I41" s="56">
        <v>0.049355408317001775</v>
      </c>
      <c r="J41" s="56">
        <v>0.7483661203029703</v>
      </c>
      <c r="K41" s="46">
        <f>SUM(K8:K40)</f>
        <v>62.607694000000016</v>
      </c>
      <c r="L41" s="56">
        <f>K41/C41</f>
        <v>0.008933453335657619</v>
      </c>
    </row>
    <row r="43" spans="1:11" s="10" customFormat="1" ht="12.75" customHeight="1">
      <c r="A43" s="58"/>
      <c r="B43" s="129" t="s">
        <v>91</v>
      </c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10" s="10" customFormat="1" ht="12.75" customHeight="1">
      <c r="A44" s="58"/>
      <c r="B44" s="130" t="s">
        <v>63</v>
      </c>
      <c r="C44" s="130"/>
      <c r="D44" s="130"/>
      <c r="E44" s="130"/>
      <c r="F44" s="130"/>
      <c r="G44" s="130"/>
      <c r="H44" s="130"/>
      <c r="I44" s="130"/>
      <c r="J44" s="130"/>
    </row>
  </sheetData>
  <sheetProtection/>
  <mergeCells count="16">
    <mergeCell ref="B2:L2"/>
    <mergeCell ref="F5:F7"/>
    <mergeCell ref="G5:G7"/>
    <mergeCell ref="H5:H7"/>
    <mergeCell ref="I5:I7"/>
    <mergeCell ref="J5:J7"/>
    <mergeCell ref="A4:A7"/>
    <mergeCell ref="K5:K7"/>
    <mergeCell ref="L5:L7"/>
    <mergeCell ref="D6:E6"/>
    <mergeCell ref="B43:K43"/>
    <mergeCell ref="B44:J44"/>
    <mergeCell ref="B4:B7"/>
    <mergeCell ref="C4:L4"/>
    <mergeCell ref="C5:C7"/>
    <mergeCell ref="D5:E5"/>
  </mergeCells>
  <printOptions/>
  <pageMargins left="0.17" right="0.16" top="0.17" bottom="0.18" header="0.2" footer="0.19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zoomScale="60" zoomScaleNormal="60" zoomScalePageLayoutView="0" workbookViewId="0" topLeftCell="A1">
      <selection activeCell="B2" sqref="B2:L2"/>
    </sheetView>
  </sheetViews>
  <sheetFormatPr defaultColWidth="8.875" defaultRowHeight="12.75"/>
  <cols>
    <col min="1" max="1" width="6.375" style="57" customWidth="1"/>
    <col min="2" max="2" width="47.375" style="2" customWidth="1"/>
    <col min="3" max="3" width="15.75390625" style="3" customWidth="1"/>
    <col min="4" max="9" width="14.25390625" style="1" customWidth="1"/>
    <col min="10" max="10" width="26.625" style="1" customWidth="1"/>
    <col min="11" max="11" width="20.125" style="1" customWidth="1"/>
    <col min="12" max="12" width="18.25390625" style="1" customWidth="1"/>
    <col min="13" max="16384" width="8.875" style="1" customWidth="1"/>
  </cols>
  <sheetData>
    <row r="2" spans="2:12" ht="39.75" customHeight="1">
      <c r="B2" s="128" t="s">
        <v>108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4" spans="1:12" ht="24.75" customHeight="1">
      <c r="A4" s="131" t="s">
        <v>92</v>
      </c>
      <c r="B4" s="123" t="s">
        <v>0</v>
      </c>
      <c r="C4" s="125" t="s">
        <v>64</v>
      </c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7.25" customHeight="1">
      <c r="A5" s="131"/>
      <c r="B5" s="123"/>
      <c r="C5" s="123" t="s">
        <v>33</v>
      </c>
      <c r="D5" s="122" t="s">
        <v>35</v>
      </c>
      <c r="E5" s="122"/>
      <c r="F5" s="121" t="s">
        <v>44</v>
      </c>
      <c r="G5" s="123" t="s">
        <v>65</v>
      </c>
      <c r="H5" s="123" t="s">
        <v>45</v>
      </c>
      <c r="I5" s="123" t="s">
        <v>65</v>
      </c>
      <c r="J5" s="123" t="s">
        <v>66</v>
      </c>
      <c r="K5" s="123" t="s">
        <v>54</v>
      </c>
      <c r="L5" s="127" t="s">
        <v>67</v>
      </c>
    </row>
    <row r="6" spans="1:12" ht="35.25" customHeight="1">
      <c r="A6" s="131"/>
      <c r="B6" s="123"/>
      <c r="C6" s="123"/>
      <c r="D6" s="122" t="s">
        <v>68</v>
      </c>
      <c r="E6" s="122"/>
      <c r="F6" s="121"/>
      <c r="G6" s="123"/>
      <c r="H6" s="123"/>
      <c r="I6" s="123"/>
      <c r="J6" s="123"/>
      <c r="K6" s="123"/>
      <c r="L6" s="127"/>
    </row>
    <row r="7" spans="1:12" ht="81.75" customHeight="1">
      <c r="A7" s="131"/>
      <c r="B7" s="123"/>
      <c r="C7" s="123"/>
      <c r="D7" s="31" t="s">
        <v>36</v>
      </c>
      <c r="E7" s="32" t="s">
        <v>65</v>
      </c>
      <c r="F7" s="121"/>
      <c r="G7" s="123"/>
      <c r="H7" s="123"/>
      <c r="I7" s="123"/>
      <c r="J7" s="123"/>
      <c r="K7" s="123"/>
      <c r="L7" s="127"/>
    </row>
    <row r="8" spans="1:12" ht="25.5" customHeight="1">
      <c r="A8" s="26">
        <v>1</v>
      </c>
      <c r="B8" s="27" t="s">
        <v>30</v>
      </c>
      <c r="C8" s="28">
        <v>2061.306319</v>
      </c>
      <c r="D8" s="28">
        <v>110.688673</v>
      </c>
      <c r="E8" s="74">
        <v>0.05369831353046951</v>
      </c>
      <c r="F8" s="28">
        <v>5.795457</v>
      </c>
      <c r="G8" s="74">
        <v>0.002811545739990525</v>
      </c>
      <c r="H8" s="28">
        <v>144.113626</v>
      </c>
      <c r="I8" s="50">
        <v>0.0699137360962022</v>
      </c>
      <c r="J8" s="50">
        <v>1.2371953673002494</v>
      </c>
      <c r="K8" s="30">
        <v>20.955376</v>
      </c>
      <c r="L8" s="50">
        <v>0.01016606595868103</v>
      </c>
    </row>
    <row r="9" spans="1:12" ht="25.5" customHeight="1">
      <c r="A9" s="11">
        <v>2</v>
      </c>
      <c r="B9" s="12" t="s">
        <v>1</v>
      </c>
      <c r="C9" s="13">
        <v>1695.990398</v>
      </c>
      <c r="D9" s="13">
        <v>37.555251</v>
      </c>
      <c r="E9" s="75">
        <v>0.022143551664140965</v>
      </c>
      <c r="F9" s="13">
        <v>26.764941</v>
      </c>
      <c r="G9" s="75">
        <v>0.015781304559013193</v>
      </c>
      <c r="H9" s="13">
        <v>68.8934</v>
      </c>
      <c r="I9" s="52">
        <v>0.04062133847057311</v>
      </c>
      <c r="J9" s="52">
        <v>1.0711006584059948</v>
      </c>
      <c r="K9" s="16">
        <v>5.170432</v>
      </c>
      <c r="L9" s="52">
        <v>0.0030486210335254503</v>
      </c>
    </row>
    <row r="10" spans="1:12" ht="25.5" customHeight="1">
      <c r="A10" s="26">
        <v>3</v>
      </c>
      <c r="B10" s="12" t="s">
        <v>29</v>
      </c>
      <c r="C10" s="13">
        <v>777.417272</v>
      </c>
      <c r="D10" s="13">
        <v>32.309534</v>
      </c>
      <c r="E10" s="75">
        <v>0.041560092840335044</v>
      </c>
      <c r="F10" s="13">
        <v>0.987665</v>
      </c>
      <c r="G10" s="75">
        <v>0.0012704438601667703</v>
      </c>
      <c r="H10" s="13">
        <v>41.939092</v>
      </c>
      <c r="I10" s="52">
        <v>0.05394669440789064</v>
      </c>
      <c r="J10" s="52">
        <v>1.2595381371267895</v>
      </c>
      <c r="K10" s="16">
        <v>8.875774</v>
      </c>
      <c r="L10" s="52">
        <v>0.011417001293482968</v>
      </c>
    </row>
    <row r="11" spans="1:12" ht="25.5" customHeight="1">
      <c r="A11" s="11">
        <v>4</v>
      </c>
      <c r="B11" s="12" t="s">
        <v>57</v>
      </c>
      <c r="C11" s="13">
        <v>742.860638</v>
      </c>
      <c r="D11" s="13">
        <v>123.322767</v>
      </c>
      <c r="E11" s="75">
        <v>0.16601063603534208</v>
      </c>
      <c r="F11" s="13">
        <v>10.494789</v>
      </c>
      <c r="G11" s="75">
        <v>0.014127534106875105</v>
      </c>
      <c r="H11" s="13">
        <v>42.447849</v>
      </c>
      <c r="I11" s="52">
        <v>0.05714106634359055</v>
      </c>
      <c r="J11" s="52">
        <v>0.3172068768017255</v>
      </c>
      <c r="K11" s="16">
        <v>8.224403</v>
      </c>
      <c r="L11" s="52">
        <v>0.011071259640492622</v>
      </c>
    </row>
    <row r="12" spans="1:12" ht="25.5" customHeight="1">
      <c r="A12" s="26">
        <v>5</v>
      </c>
      <c r="B12" s="18" t="s">
        <v>23</v>
      </c>
      <c r="C12" s="13">
        <v>710.089582</v>
      </c>
      <c r="D12" s="13">
        <v>17.42341</v>
      </c>
      <c r="E12" s="75">
        <v>0.024536918216608902</v>
      </c>
      <c r="F12" s="13">
        <v>2.097386</v>
      </c>
      <c r="G12" s="75">
        <v>0.002953692115989951</v>
      </c>
      <c r="H12" s="13">
        <v>18.489624</v>
      </c>
      <c r="I12" s="52">
        <v>0.02603843862618449</v>
      </c>
      <c r="J12" s="52">
        <v>0.9471757196786442</v>
      </c>
      <c r="K12" s="16">
        <v>2.187337</v>
      </c>
      <c r="L12" s="52">
        <v>0.0030803676823975713</v>
      </c>
    </row>
    <row r="13" spans="1:12" ht="25.5" customHeight="1">
      <c r="A13" s="11">
        <v>6</v>
      </c>
      <c r="B13" s="12" t="s">
        <v>10</v>
      </c>
      <c r="C13" s="13">
        <v>569.22347</v>
      </c>
      <c r="D13" s="13">
        <v>23.470262</v>
      </c>
      <c r="E13" s="75">
        <v>0.041232070069071466</v>
      </c>
      <c r="F13" s="13">
        <v>2.510408</v>
      </c>
      <c r="G13" s="75">
        <v>0.0044102327685118115</v>
      </c>
      <c r="H13" s="13">
        <v>21.052804</v>
      </c>
      <c r="I13" s="52">
        <v>0.03698512993499723</v>
      </c>
      <c r="J13" s="52">
        <v>0.8103256767435174</v>
      </c>
      <c r="K13" s="16">
        <v>3.175921</v>
      </c>
      <c r="L13" s="52">
        <v>0.0055793922200713195</v>
      </c>
    </row>
    <row r="14" spans="1:12" ht="25.5" customHeight="1">
      <c r="A14" s="26">
        <v>7</v>
      </c>
      <c r="B14" s="12" t="s">
        <v>7</v>
      </c>
      <c r="C14" s="13">
        <v>230.750393</v>
      </c>
      <c r="D14" s="13">
        <v>8.884008</v>
      </c>
      <c r="E14" s="75">
        <v>0.03850051080953089</v>
      </c>
      <c r="F14" s="13">
        <v>1.813919</v>
      </c>
      <c r="G14" s="75">
        <v>0.00786095735923622</v>
      </c>
      <c r="H14" s="13">
        <v>7.745142</v>
      </c>
      <c r="I14" s="52">
        <v>0.03356502192392799</v>
      </c>
      <c r="J14" s="52">
        <v>0.7239853104250945</v>
      </c>
      <c r="K14" s="16">
        <v>1.342273</v>
      </c>
      <c r="L14" s="52">
        <v>0.005816991176262049</v>
      </c>
    </row>
    <row r="15" spans="1:12" ht="25.5" customHeight="1">
      <c r="A15" s="11">
        <v>8</v>
      </c>
      <c r="B15" s="12" t="s">
        <v>24</v>
      </c>
      <c r="C15" s="13">
        <v>151.769335</v>
      </c>
      <c r="D15" s="13">
        <v>7.875183</v>
      </c>
      <c r="E15" s="75">
        <v>0.05188915797779571</v>
      </c>
      <c r="F15" s="13">
        <v>0.19921</v>
      </c>
      <c r="G15" s="75">
        <v>0.0013125839946521475</v>
      </c>
      <c r="H15" s="13">
        <v>6.39845</v>
      </c>
      <c r="I15" s="52">
        <v>0.04215904352483326</v>
      </c>
      <c r="J15" s="52">
        <v>0.7924372767092214</v>
      </c>
      <c r="K15" s="16">
        <v>4.089355</v>
      </c>
      <c r="L15" s="52">
        <v>0.02694454054239613</v>
      </c>
    </row>
    <row r="16" spans="1:12" ht="25.5" customHeight="1">
      <c r="A16" s="26">
        <v>9</v>
      </c>
      <c r="B16" s="12" t="s">
        <v>3</v>
      </c>
      <c r="C16" s="13">
        <v>147.038409</v>
      </c>
      <c r="D16" s="13">
        <v>12.548637</v>
      </c>
      <c r="E16" s="75">
        <v>0.08534257875437158</v>
      </c>
      <c r="F16" s="13">
        <v>4.163824</v>
      </c>
      <c r="G16" s="75">
        <v>0.02831793426165268</v>
      </c>
      <c r="H16" s="13">
        <v>7.394526</v>
      </c>
      <c r="I16" s="52">
        <v>0.050289757963852835</v>
      </c>
      <c r="J16" s="52">
        <v>0.4424558417817699</v>
      </c>
      <c r="K16" s="16">
        <v>2.093216</v>
      </c>
      <c r="L16" s="52">
        <v>0.014235845002920291</v>
      </c>
    </row>
    <row r="17" spans="1:12" ht="25.5" customHeight="1">
      <c r="A17" s="11">
        <v>10</v>
      </c>
      <c r="B17" s="12" t="s">
        <v>21</v>
      </c>
      <c r="C17" s="13">
        <v>117.366522</v>
      </c>
      <c r="D17" s="13">
        <v>2.990204</v>
      </c>
      <c r="E17" s="75">
        <v>0.025477486672051165</v>
      </c>
      <c r="F17" s="20">
        <v>0.036941</v>
      </c>
      <c r="G17" s="76">
        <v>0.00031474903891247623</v>
      </c>
      <c r="H17" s="13">
        <v>3.968748</v>
      </c>
      <c r="I17" s="52">
        <v>0.03381499197871775</v>
      </c>
      <c r="J17" s="52">
        <v>1.3110531540444874</v>
      </c>
      <c r="K17" s="16">
        <v>0.505294</v>
      </c>
      <c r="L17" s="52">
        <v>0.004305265176043983</v>
      </c>
    </row>
    <row r="18" spans="1:12" ht="25.5" customHeight="1">
      <c r="A18" s="26">
        <v>11</v>
      </c>
      <c r="B18" s="12" t="s">
        <v>27</v>
      </c>
      <c r="C18" s="13">
        <v>100.327476</v>
      </c>
      <c r="D18" s="13">
        <v>2.967104</v>
      </c>
      <c r="E18" s="75">
        <v>0.02957419162024967</v>
      </c>
      <c r="F18" s="24">
        <v>0.055513</v>
      </c>
      <c r="G18" s="75">
        <v>0.0005533180162929645</v>
      </c>
      <c r="H18" s="13">
        <v>1.799144</v>
      </c>
      <c r="I18" s="52">
        <v>0.017932714663329116</v>
      </c>
      <c r="J18" s="52">
        <v>0.5952272484406724</v>
      </c>
      <c r="K18" s="16">
        <v>1.297861</v>
      </c>
      <c r="L18" s="52">
        <v>0.01293624689611448</v>
      </c>
    </row>
    <row r="19" spans="1:12" ht="25.5" customHeight="1">
      <c r="A19" s="11">
        <v>12</v>
      </c>
      <c r="B19" s="12" t="s">
        <v>58</v>
      </c>
      <c r="C19" s="13">
        <v>39.92118</v>
      </c>
      <c r="D19" s="19">
        <v>0.512503</v>
      </c>
      <c r="E19" s="76">
        <v>0.012837872026828866</v>
      </c>
      <c r="F19" s="24"/>
      <c r="G19" s="75"/>
      <c r="H19" s="13">
        <v>0.249616</v>
      </c>
      <c r="I19" s="52">
        <v>0.0062527209867043005</v>
      </c>
      <c r="J19" s="52">
        <v>0.48705275871555875</v>
      </c>
      <c r="K19" s="24">
        <v>0.015739</v>
      </c>
      <c r="L19" s="51">
        <v>0.0003942518733163699</v>
      </c>
    </row>
    <row r="20" spans="1:12" ht="25.5" customHeight="1">
      <c r="A20" s="26">
        <v>13</v>
      </c>
      <c r="B20" s="12" t="s">
        <v>9</v>
      </c>
      <c r="C20" s="13">
        <v>25.377455</v>
      </c>
      <c r="D20" s="13"/>
      <c r="E20" s="75"/>
      <c r="F20" s="24"/>
      <c r="G20" s="75"/>
      <c r="H20" s="13">
        <v>0.144269</v>
      </c>
      <c r="I20" s="52">
        <v>0.005684927822746607</v>
      </c>
      <c r="J20" s="52"/>
      <c r="K20" s="16"/>
      <c r="L20" s="52"/>
    </row>
    <row r="21" spans="1:12" ht="25.5" customHeight="1">
      <c r="A21" s="11">
        <v>14</v>
      </c>
      <c r="B21" s="12" t="s">
        <v>59</v>
      </c>
      <c r="C21" s="13">
        <v>32.036405</v>
      </c>
      <c r="D21" s="13">
        <v>0.163577</v>
      </c>
      <c r="E21" s="75">
        <v>0.005105972408577054</v>
      </c>
      <c r="F21" s="24"/>
      <c r="G21" s="75"/>
      <c r="H21" s="13">
        <v>0.152559</v>
      </c>
      <c r="I21" s="52">
        <v>0.004762051172720535</v>
      </c>
      <c r="J21" s="52">
        <v>0.9326433422791712</v>
      </c>
      <c r="K21" s="16">
        <v>0.058417</v>
      </c>
      <c r="L21" s="52">
        <v>0.0018234567829942218</v>
      </c>
    </row>
    <row r="22" spans="1:12" ht="25.5" customHeight="1">
      <c r="A22" s="26">
        <v>15</v>
      </c>
      <c r="B22" s="12" t="s">
        <v>19</v>
      </c>
      <c r="C22" s="13">
        <v>31.704253</v>
      </c>
      <c r="D22" s="13">
        <v>6.483342</v>
      </c>
      <c r="E22" s="75">
        <v>0.204494393859398</v>
      </c>
      <c r="F22" s="16">
        <v>0.615259</v>
      </c>
      <c r="G22" s="75">
        <v>0.019406197647993787</v>
      </c>
      <c r="H22" s="13">
        <v>1.70942</v>
      </c>
      <c r="I22" s="52">
        <v>0.0539176873210039</v>
      </c>
      <c r="J22" s="52">
        <v>0.24081083019034313</v>
      </c>
      <c r="K22" s="16">
        <v>0.156396</v>
      </c>
      <c r="L22" s="52">
        <v>0.00493296593362411</v>
      </c>
    </row>
    <row r="23" spans="1:12" ht="25.5" customHeight="1">
      <c r="A23" s="11">
        <v>16</v>
      </c>
      <c r="B23" s="12" t="s">
        <v>16</v>
      </c>
      <c r="C23" s="13">
        <v>20.915995</v>
      </c>
      <c r="D23" s="13">
        <v>0.057057</v>
      </c>
      <c r="E23" s="75">
        <v>0.002727912298697719</v>
      </c>
      <c r="F23" s="24">
        <v>0.086955</v>
      </c>
      <c r="G23" s="75">
        <v>0.004157344654174951</v>
      </c>
      <c r="H23" s="13">
        <v>0.063294</v>
      </c>
      <c r="I23" s="52">
        <v>0.003026105141065486</v>
      </c>
      <c r="J23" s="52">
        <v>0.4395050412465628</v>
      </c>
      <c r="K23" s="16">
        <v>0.061348</v>
      </c>
      <c r="L23" s="52">
        <v>0.002933066296869931</v>
      </c>
    </row>
    <row r="24" spans="1:12" ht="25.5" customHeight="1">
      <c r="A24" s="26">
        <v>17</v>
      </c>
      <c r="B24" s="61" t="s">
        <v>50</v>
      </c>
      <c r="C24" s="13">
        <v>13.589732</v>
      </c>
      <c r="D24" s="13">
        <v>1.222721</v>
      </c>
      <c r="E24" s="75">
        <v>0.08997388616640858</v>
      </c>
      <c r="F24" s="16">
        <v>0.57654</v>
      </c>
      <c r="G24" s="75">
        <v>0.04242467769047984</v>
      </c>
      <c r="H24" s="13">
        <v>1.214904</v>
      </c>
      <c r="I24" s="52">
        <v>0.0893986724683018</v>
      </c>
      <c r="J24" s="52">
        <v>0.6752238835833156</v>
      </c>
      <c r="K24" s="16">
        <v>0.152076</v>
      </c>
      <c r="L24" s="52">
        <v>0.011190507656810303</v>
      </c>
    </row>
    <row r="25" spans="1:12" ht="25.5" customHeight="1">
      <c r="A25" s="11">
        <v>18</v>
      </c>
      <c r="B25" s="12" t="s">
        <v>20</v>
      </c>
      <c r="C25" s="13">
        <v>11.970745</v>
      </c>
      <c r="D25" s="13">
        <v>0.613272</v>
      </c>
      <c r="E25" s="75">
        <v>0.05123089665680791</v>
      </c>
      <c r="F25" s="62">
        <v>3.3E-05</v>
      </c>
      <c r="G25" s="77">
        <v>2.7567206552307312E-06</v>
      </c>
      <c r="H25" s="13">
        <v>0.363438</v>
      </c>
      <c r="I25" s="52">
        <v>0.030360516408962014</v>
      </c>
      <c r="J25" s="52">
        <v>0.5925893315723825</v>
      </c>
      <c r="K25" s="64">
        <v>0.000133</v>
      </c>
      <c r="L25" s="65">
        <v>1.1110419610475371E-05</v>
      </c>
    </row>
    <row r="26" spans="1:12" ht="25.5" customHeight="1">
      <c r="A26" s="26">
        <v>19</v>
      </c>
      <c r="B26" s="12" t="s">
        <v>25</v>
      </c>
      <c r="C26" s="13">
        <v>10.24045</v>
      </c>
      <c r="D26" s="13">
        <v>1.54313</v>
      </c>
      <c r="E26" s="75">
        <v>0.15068966695799502</v>
      </c>
      <c r="F26" s="20">
        <v>0.022587</v>
      </c>
      <c r="G26" s="75">
        <v>0.002205664790121528</v>
      </c>
      <c r="H26" s="13">
        <v>0.56508</v>
      </c>
      <c r="I26" s="52">
        <v>0.05518116879629313</v>
      </c>
      <c r="J26" s="52">
        <v>0.36090813346217737</v>
      </c>
      <c r="K26" s="16">
        <v>0.469442</v>
      </c>
      <c r="L26" s="52">
        <v>0.04584193077452651</v>
      </c>
    </row>
    <row r="27" spans="1:12" ht="25.5" customHeight="1">
      <c r="A27" s="11">
        <v>20</v>
      </c>
      <c r="B27" s="12" t="s">
        <v>6</v>
      </c>
      <c r="C27" s="13">
        <v>5.639021</v>
      </c>
      <c r="D27" s="13">
        <v>0.337856</v>
      </c>
      <c r="E27" s="75">
        <v>0.059913946055529854</v>
      </c>
      <c r="F27" s="20">
        <v>0.019634</v>
      </c>
      <c r="G27" s="75">
        <v>0.0034818100517802647</v>
      </c>
      <c r="H27" s="13">
        <v>0.268462</v>
      </c>
      <c r="I27" s="52">
        <v>0.047607909245239555</v>
      </c>
      <c r="J27" s="52">
        <v>0.7509636633192537</v>
      </c>
      <c r="K27" s="16">
        <v>0.242045</v>
      </c>
      <c r="L27" s="52">
        <v>0.042923230823222684</v>
      </c>
    </row>
    <row r="28" spans="1:12" ht="25.5" customHeight="1">
      <c r="A28" s="26">
        <v>21</v>
      </c>
      <c r="B28" s="12" t="s">
        <v>26</v>
      </c>
      <c r="C28" s="13">
        <v>5.744603</v>
      </c>
      <c r="D28" s="13">
        <v>1.002067</v>
      </c>
      <c r="E28" s="75">
        <v>0.17443624911939085</v>
      </c>
      <c r="F28" s="13">
        <v>0.084932</v>
      </c>
      <c r="G28" s="75">
        <v>0.014784659618776093</v>
      </c>
      <c r="H28" s="13">
        <v>0.432469</v>
      </c>
      <c r="I28" s="52">
        <v>0.07528266096020908</v>
      </c>
      <c r="J28" s="52">
        <v>0.39785593179018564</v>
      </c>
      <c r="K28" s="16">
        <v>0.434216</v>
      </c>
      <c r="L28" s="52">
        <v>0.07558677248889088</v>
      </c>
    </row>
    <row r="29" spans="1:12" ht="25.5" customHeight="1">
      <c r="A29" s="11">
        <v>22</v>
      </c>
      <c r="B29" s="12" t="s">
        <v>60</v>
      </c>
      <c r="C29" s="13">
        <v>6.96629</v>
      </c>
      <c r="D29" s="19">
        <v>0.004078</v>
      </c>
      <c r="E29" s="75">
        <v>0.0005853905019745087</v>
      </c>
      <c r="F29" s="25"/>
      <c r="G29" s="75"/>
      <c r="H29" s="19">
        <v>0.004078</v>
      </c>
      <c r="I29" s="52">
        <v>0.0005853905019745087</v>
      </c>
      <c r="J29" s="52">
        <v>1</v>
      </c>
      <c r="K29" s="62">
        <v>8.6E-05</v>
      </c>
      <c r="L29" s="65">
        <v>1.2345165073518329E-05</v>
      </c>
    </row>
    <row r="30" spans="1:12" ht="25.5" customHeight="1">
      <c r="A30" s="26">
        <v>23</v>
      </c>
      <c r="B30" s="12" t="s">
        <v>4</v>
      </c>
      <c r="C30" s="13">
        <v>3.17531</v>
      </c>
      <c r="D30" s="13">
        <v>0.060365</v>
      </c>
      <c r="E30" s="75">
        <v>0.019010742258236204</v>
      </c>
      <c r="F30" s="20">
        <v>0.023002</v>
      </c>
      <c r="G30" s="75">
        <v>0.007244017119588324</v>
      </c>
      <c r="H30" s="20">
        <v>0.030297</v>
      </c>
      <c r="I30" s="52">
        <v>0.009541430600476804</v>
      </c>
      <c r="J30" s="52">
        <v>0.36341717945949836</v>
      </c>
      <c r="K30" s="66">
        <v>0.004802</v>
      </c>
      <c r="L30" s="52">
        <v>0.0015122932878994491</v>
      </c>
    </row>
    <row r="31" spans="1:12" ht="25.5" customHeight="1">
      <c r="A31" s="11">
        <v>24</v>
      </c>
      <c r="B31" s="12" t="s">
        <v>11</v>
      </c>
      <c r="C31" s="13">
        <v>3.322338</v>
      </c>
      <c r="D31" s="13">
        <v>0.092783</v>
      </c>
      <c r="E31" s="75">
        <v>0.027927020068397618</v>
      </c>
      <c r="F31" s="20">
        <v>0.027246</v>
      </c>
      <c r="G31" s="75">
        <v>0.00820085132819117</v>
      </c>
      <c r="H31" s="13">
        <v>0.110891</v>
      </c>
      <c r="I31" s="52">
        <v>0.03337739868730996</v>
      </c>
      <c r="J31" s="52">
        <v>0.9238683984703696</v>
      </c>
      <c r="K31" s="16"/>
      <c r="L31" s="52"/>
    </row>
    <row r="32" spans="1:12" ht="25.5" customHeight="1">
      <c r="A32" s="26">
        <v>25</v>
      </c>
      <c r="B32" s="12" t="s">
        <v>12</v>
      </c>
      <c r="C32" s="13">
        <v>0.908594</v>
      </c>
      <c r="D32" s="13">
        <v>0.251265</v>
      </c>
      <c r="E32" s="75">
        <v>0.27654265821698143</v>
      </c>
      <c r="F32" s="20">
        <v>0.042719</v>
      </c>
      <c r="G32" s="75">
        <v>0.047016599273162714</v>
      </c>
      <c r="H32" s="13">
        <v>0.341733</v>
      </c>
      <c r="I32" s="52">
        <v>0.3761118827551139</v>
      </c>
      <c r="J32" s="52">
        <v>1.1624204038315011</v>
      </c>
      <c r="K32" s="66">
        <v>0.00125</v>
      </c>
      <c r="L32" s="52">
        <v>0.0013757519860355671</v>
      </c>
    </row>
    <row r="33" spans="1:12" ht="25.5" customHeight="1">
      <c r="A33" s="11">
        <v>26</v>
      </c>
      <c r="B33" s="12" t="s">
        <v>13</v>
      </c>
      <c r="C33" s="13">
        <v>1.593786</v>
      </c>
      <c r="D33" s="13">
        <v>0.084845</v>
      </c>
      <c r="E33" s="75">
        <v>0.05323487594946875</v>
      </c>
      <c r="F33" s="25"/>
      <c r="G33" s="75"/>
      <c r="H33" s="13">
        <v>0.050526</v>
      </c>
      <c r="I33" s="52">
        <v>0.03170187214594682</v>
      </c>
      <c r="J33" s="52">
        <v>0.5955094584241852</v>
      </c>
      <c r="K33" s="66">
        <v>0.000731</v>
      </c>
      <c r="L33" s="51">
        <v>0.00045865630643009787</v>
      </c>
    </row>
    <row r="34" spans="1:12" ht="25.5" customHeight="1">
      <c r="A34" s="26">
        <v>27</v>
      </c>
      <c r="B34" s="12" t="s">
        <v>28</v>
      </c>
      <c r="C34" s="13">
        <v>1.345832</v>
      </c>
      <c r="D34" s="19">
        <v>0.004509</v>
      </c>
      <c r="E34" s="75">
        <v>0.0033503438765016733</v>
      </c>
      <c r="F34" s="13">
        <v>0.073608</v>
      </c>
      <c r="G34" s="75">
        <v>0.05469330495931141</v>
      </c>
      <c r="H34" s="20">
        <v>0.028129</v>
      </c>
      <c r="I34" s="52">
        <v>0.020900825660260716</v>
      </c>
      <c r="J34" s="52">
        <v>0.3600880730186771</v>
      </c>
      <c r="K34" s="66">
        <v>0.000833</v>
      </c>
      <c r="L34" s="52">
        <v>0.0006189479816202914</v>
      </c>
    </row>
    <row r="35" spans="1:12" ht="25.5" customHeight="1">
      <c r="A35" s="11">
        <v>28</v>
      </c>
      <c r="B35" s="12" t="s">
        <v>8</v>
      </c>
      <c r="C35" s="13">
        <v>0.993514</v>
      </c>
      <c r="D35" s="13">
        <v>0.439122</v>
      </c>
      <c r="E35" s="75">
        <v>0.4419887389609004</v>
      </c>
      <c r="F35" s="25"/>
      <c r="G35" s="75"/>
      <c r="H35" s="20">
        <v>0.055624</v>
      </c>
      <c r="I35" s="52">
        <v>0.05598713254166524</v>
      </c>
      <c r="J35" s="52">
        <v>0.12667094793701977</v>
      </c>
      <c r="K35" s="66">
        <v>0.003076</v>
      </c>
      <c r="L35" s="52">
        <v>0.0030960811825500195</v>
      </c>
    </row>
    <row r="36" spans="1:12" ht="25.5" customHeight="1">
      <c r="A36" s="26">
        <v>29</v>
      </c>
      <c r="B36" s="12" t="s">
        <v>61</v>
      </c>
      <c r="C36" s="13">
        <v>0.747682</v>
      </c>
      <c r="D36" s="13"/>
      <c r="E36" s="75"/>
      <c r="F36" s="25"/>
      <c r="G36" s="75"/>
      <c r="H36" s="20">
        <v>0.010757</v>
      </c>
      <c r="I36" s="52">
        <v>0.014387132497505624</v>
      </c>
      <c r="J36" s="52"/>
      <c r="K36" s="66"/>
      <c r="L36" s="52"/>
    </row>
    <row r="37" spans="1:12" ht="25.5" customHeight="1">
      <c r="A37" s="11">
        <v>30</v>
      </c>
      <c r="B37" s="12" t="s">
        <v>5</v>
      </c>
      <c r="C37" s="13">
        <v>0.305472</v>
      </c>
      <c r="D37" s="13"/>
      <c r="E37" s="75"/>
      <c r="F37" s="25"/>
      <c r="G37" s="75"/>
      <c r="H37" s="20">
        <v>0.006352</v>
      </c>
      <c r="I37" s="52">
        <v>0.020794049863817304</v>
      </c>
      <c r="J37" s="52"/>
      <c r="K37" s="66"/>
      <c r="L37" s="52"/>
    </row>
    <row r="38" spans="1:12" ht="25.5" customHeight="1">
      <c r="A38" s="26">
        <v>31</v>
      </c>
      <c r="B38" s="12" t="s">
        <v>39</v>
      </c>
      <c r="C38" s="13">
        <v>0.850491</v>
      </c>
      <c r="D38" s="20">
        <v>0.039326</v>
      </c>
      <c r="E38" s="75">
        <v>0.04623917243098399</v>
      </c>
      <c r="F38" s="13">
        <v>0.099986</v>
      </c>
      <c r="G38" s="75">
        <v>0.11756267849983128</v>
      </c>
      <c r="H38" s="20">
        <v>0.031038</v>
      </c>
      <c r="I38" s="52">
        <v>0.036494213342645604</v>
      </c>
      <c r="J38" s="52">
        <v>0.22279487768462156</v>
      </c>
      <c r="K38" s="66">
        <v>0.001935</v>
      </c>
      <c r="L38" s="52">
        <v>0.0022751563508608555</v>
      </c>
    </row>
    <row r="39" spans="1:12" ht="25.5" customHeight="1">
      <c r="A39" s="11">
        <v>32</v>
      </c>
      <c r="B39" s="12" t="s">
        <v>62</v>
      </c>
      <c r="C39" s="13">
        <v>0.199162</v>
      </c>
      <c r="D39" s="13"/>
      <c r="E39" s="75"/>
      <c r="F39" s="25"/>
      <c r="G39" s="75"/>
      <c r="H39" s="25"/>
      <c r="I39" s="52"/>
      <c r="J39" s="52"/>
      <c r="K39" s="16"/>
      <c r="L39" s="52"/>
    </row>
    <row r="40" spans="1:12" ht="25.5" customHeight="1">
      <c r="A40" s="26">
        <v>33</v>
      </c>
      <c r="B40" s="34" t="s">
        <v>18</v>
      </c>
      <c r="C40" s="39"/>
      <c r="D40" s="39"/>
      <c r="E40" s="78"/>
      <c r="F40" s="38">
        <v>0.039034</v>
      </c>
      <c r="G40" s="78"/>
      <c r="H40" s="36"/>
      <c r="I40" s="54"/>
      <c r="J40" s="54"/>
      <c r="K40" s="35"/>
      <c r="L40" s="54"/>
    </row>
    <row r="41" spans="1:12" ht="25.5" customHeight="1">
      <c r="A41" s="70"/>
      <c r="B41" s="41" t="s">
        <v>40</v>
      </c>
      <c r="C41" s="71">
        <v>7521.688124</v>
      </c>
      <c r="D41" s="71">
        <v>392.946851</v>
      </c>
      <c r="E41" s="79">
        <v>0.05224184312377906</v>
      </c>
      <c r="F41" s="71">
        <v>56.631588</v>
      </c>
      <c r="G41" s="79">
        <v>0.007529106108414872</v>
      </c>
      <c r="H41" s="71">
        <v>370.075341</v>
      </c>
      <c r="I41" s="56">
        <v>0.049201101521236114</v>
      </c>
      <c r="J41" s="56">
        <v>0.8231607855197878</v>
      </c>
      <c r="K41" s="46">
        <v>59.519767</v>
      </c>
      <c r="L41" s="56">
        <v>0.007913086267175308</v>
      </c>
    </row>
    <row r="43" spans="1:11" s="10" customFormat="1" ht="12.75" customHeight="1">
      <c r="A43" s="58"/>
      <c r="B43" s="129" t="s">
        <v>69</v>
      </c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10" s="10" customFormat="1" ht="12.75" customHeight="1">
      <c r="A44" s="58"/>
      <c r="B44" s="130" t="s">
        <v>63</v>
      </c>
      <c r="C44" s="130"/>
      <c r="D44" s="130"/>
      <c r="E44" s="130"/>
      <c r="F44" s="130"/>
      <c r="G44" s="130"/>
      <c r="H44" s="130"/>
      <c r="I44" s="130"/>
      <c r="J44" s="130"/>
    </row>
  </sheetData>
  <sheetProtection/>
  <mergeCells count="16">
    <mergeCell ref="B43:K43"/>
    <mergeCell ref="B44:J44"/>
    <mergeCell ref="H5:H7"/>
    <mergeCell ref="I5:I7"/>
    <mergeCell ref="J5:J7"/>
    <mergeCell ref="K5:K7"/>
    <mergeCell ref="B2:L2"/>
    <mergeCell ref="A4:A7"/>
    <mergeCell ref="L5:L7"/>
    <mergeCell ref="D6:E6"/>
    <mergeCell ref="B4:B7"/>
    <mergeCell ref="C4:L4"/>
    <mergeCell ref="C5:C7"/>
    <mergeCell ref="D5:E5"/>
    <mergeCell ref="F5:F7"/>
    <mergeCell ref="G5:G7"/>
  </mergeCells>
  <printOptions/>
  <pageMargins left="0.17" right="0.16" top="0.17" bottom="0.18" header="0.2" footer="0.19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9"/>
  <sheetViews>
    <sheetView zoomScale="86" zoomScaleNormal="86" zoomScalePageLayoutView="0" workbookViewId="0" topLeftCell="A1">
      <selection activeCell="B2" sqref="B2:N2"/>
    </sheetView>
  </sheetViews>
  <sheetFormatPr defaultColWidth="8.875" defaultRowHeight="12.75"/>
  <cols>
    <col min="1" max="1" width="6.375" style="57" customWidth="1"/>
    <col min="2" max="2" width="43.25390625" style="2" customWidth="1"/>
    <col min="3" max="3" width="16.25390625" style="3" customWidth="1"/>
    <col min="4" max="12" width="15.00390625" style="1" customWidth="1"/>
    <col min="13" max="13" width="21.25390625" style="1" customWidth="1"/>
    <col min="14" max="14" width="20.375" style="1" customWidth="1"/>
    <col min="15" max="15" width="9.125" style="1" customWidth="1"/>
    <col min="16" max="16384" width="8.875" style="1" customWidth="1"/>
  </cols>
  <sheetData>
    <row r="2" spans="2:14" ht="24" customHeight="1">
      <c r="B2" s="128" t="s">
        <v>48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15.75">
      <c r="N3" s="81"/>
    </row>
    <row r="4" spans="1:14" ht="22.5" customHeight="1">
      <c r="A4" s="132" t="s">
        <v>92</v>
      </c>
      <c r="B4" s="123" t="s">
        <v>0</v>
      </c>
      <c r="C4" s="125" t="s">
        <v>93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22.5" customHeight="1">
      <c r="A5" s="132"/>
      <c r="B5" s="123"/>
      <c r="C5" s="123" t="s">
        <v>70</v>
      </c>
      <c r="D5" s="122" t="s">
        <v>35</v>
      </c>
      <c r="E5" s="122"/>
      <c r="F5" s="122" t="s">
        <v>71</v>
      </c>
      <c r="G5" s="121" t="s">
        <v>72</v>
      </c>
      <c r="H5" s="121"/>
      <c r="I5" s="123" t="s">
        <v>73</v>
      </c>
      <c r="J5" s="123"/>
      <c r="K5" s="123"/>
      <c r="L5" s="123"/>
      <c r="M5" s="123" t="s">
        <v>74</v>
      </c>
      <c r="N5" s="127" t="s">
        <v>67</v>
      </c>
    </row>
    <row r="6" spans="1:14" ht="13.5" customHeight="1">
      <c r="A6" s="132"/>
      <c r="B6" s="123"/>
      <c r="C6" s="123"/>
      <c r="D6" s="122" t="s">
        <v>75</v>
      </c>
      <c r="E6" s="122"/>
      <c r="F6" s="122"/>
      <c r="G6" s="121"/>
      <c r="H6" s="121"/>
      <c r="I6" s="123"/>
      <c r="J6" s="123"/>
      <c r="K6" s="123"/>
      <c r="L6" s="123"/>
      <c r="M6" s="123"/>
      <c r="N6" s="127"/>
    </row>
    <row r="7" spans="1:14" ht="54.75" customHeight="1">
      <c r="A7" s="132"/>
      <c r="B7" s="123"/>
      <c r="C7" s="123"/>
      <c r="D7" s="122"/>
      <c r="E7" s="122"/>
      <c r="F7" s="122"/>
      <c r="G7" s="121"/>
      <c r="H7" s="121"/>
      <c r="I7" s="123" t="s">
        <v>76</v>
      </c>
      <c r="J7" s="123"/>
      <c r="K7" s="123" t="s">
        <v>77</v>
      </c>
      <c r="L7" s="123"/>
      <c r="M7" s="123"/>
      <c r="N7" s="127"/>
    </row>
    <row r="8" spans="1:14" ht="63.75" customHeight="1">
      <c r="A8" s="132"/>
      <c r="B8" s="123"/>
      <c r="C8" s="123"/>
      <c r="D8" s="31" t="s">
        <v>78</v>
      </c>
      <c r="E8" s="32" t="s">
        <v>65</v>
      </c>
      <c r="F8" s="122"/>
      <c r="G8" s="47" t="s">
        <v>78</v>
      </c>
      <c r="H8" s="31" t="s">
        <v>65</v>
      </c>
      <c r="I8" s="47" t="s">
        <v>36</v>
      </c>
      <c r="J8" s="31" t="s">
        <v>65</v>
      </c>
      <c r="K8" s="47" t="s">
        <v>78</v>
      </c>
      <c r="L8" s="31" t="s">
        <v>65</v>
      </c>
      <c r="M8" s="123"/>
      <c r="N8" s="127"/>
    </row>
    <row r="9" spans="1:15" ht="24" customHeight="1">
      <c r="A9" s="26">
        <v>1</v>
      </c>
      <c r="B9" s="27" t="s">
        <v>30</v>
      </c>
      <c r="C9" s="103">
        <v>2260.440483</v>
      </c>
      <c r="D9" s="28">
        <v>91.999261</v>
      </c>
      <c r="E9" s="74">
        <v>0.04069970507602168</v>
      </c>
      <c r="F9" s="104">
        <v>180.729386</v>
      </c>
      <c r="G9" s="103">
        <v>5.81102</v>
      </c>
      <c r="H9" s="74">
        <v>0.002570746738833734</v>
      </c>
      <c r="I9" s="103">
        <v>148.395999</v>
      </c>
      <c r="J9" s="50">
        <f aca="true" t="shared" si="0" ref="J9:J18">I9/C9</f>
        <v>0.0656491511791775</v>
      </c>
      <c r="K9" s="103">
        <v>4</v>
      </c>
      <c r="L9" s="50">
        <f>K9/C9</f>
        <v>0.0017695666088457683</v>
      </c>
      <c r="M9" s="28">
        <v>22.631071</v>
      </c>
      <c r="N9" s="50">
        <v>0.01001179689100445</v>
      </c>
      <c r="O9" s="82"/>
    </row>
    <row r="10" spans="1:14" ht="24" customHeight="1">
      <c r="A10" s="11">
        <v>2</v>
      </c>
      <c r="B10" s="12" t="s">
        <v>79</v>
      </c>
      <c r="C10" s="92">
        <v>1952.609145</v>
      </c>
      <c r="D10" s="13">
        <v>37.099594</v>
      </c>
      <c r="E10" s="75">
        <v>0.01900001036817842</v>
      </c>
      <c r="F10" s="93"/>
      <c r="G10" s="92">
        <v>25.77508</v>
      </c>
      <c r="H10" s="75">
        <v>0.013200327400904394</v>
      </c>
      <c r="I10" s="92">
        <v>72.679893</v>
      </c>
      <c r="J10" s="52">
        <f t="shared" si="0"/>
        <v>0.03722193619040948</v>
      </c>
      <c r="K10" s="92"/>
      <c r="L10" s="52"/>
      <c r="M10" s="13">
        <v>5.639384</v>
      </c>
      <c r="N10" s="52">
        <v>0.0028881274137431126</v>
      </c>
    </row>
    <row r="11" spans="1:14" ht="24" customHeight="1">
      <c r="A11" s="11">
        <v>3</v>
      </c>
      <c r="B11" s="12" t="s">
        <v>29</v>
      </c>
      <c r="C11" s="93">
        <v>879.204643</v>
      </c>
      <c r="D11" s="17">
        <v>25.75921</v>
      </c>
      <c r="E11" s="75">
        <v>0.029298309790659283</v>
      </c>
      <c r="F11" s="93">
        <v>237.711565</v>
      </c>
      <c r="G11" s="93">
        <v>0.927727</v>
      </c>
      <c r="H11" s="75">
        <v>0.0010551889226089995</v>
      </c>
      <c r="I11" s="93">
        <v>18.94423</v>
      </c>
      <c r="J11" s="52">
        <f t="shared" si="0"/>
        <v>0.021547008595585865</v>
      </c>
      <c r="K11" s="93">
        <v>23.6</v>
      </c>
      <c r="L11" s="52">
        <f>K11/C11</f>
        <v>0.02684244241417183</v>
      </c>
      <c r="M11" s="13">
        <v>9.312808</v>
      </c>
      <c r="N11" s="52">
        <v>0.010592309849755878</v>
      </c>
    </row>
    <row r="12" spans="1:14" ht="24" customHeight="1">
      <c r="A12" s="11">
        <v>4</v>
      </c>
      <c r="B12" s="12" t="s">
        <v>2</v>
      </c>
      <c r="C12" s="92">
        <v>801.164932</v>
      </c>
      <c r="D12" s="13">
        <v>23.297254</v>
      </c>
      <c r="E12" s="75">
        <v>0.02907922335272658</v>
      </c>
      <c r="F12" s="93">
        <v>258.859303</v>
      </c>
      <c r="G12" s="92">
        <v>10.630817</v>
      </c>
      <c r="H12" s="75">
        <v>0.013269199106682818</v>
      </c>
      <c r="I12" s="92">
        <v>35.20962045</v>
      </c>
      <c r="J12" s="52">
        <f t="shared" si="0"/>
        <v>0.04394802997942501</v>
      </c>
      <c r="K12" s="92">
        <f>10.1+0.327</f>
        <v>10.427</v>
      </c>
      <c r="L12" s="52">
        <f>K12/C12</f>
        <v>0.013014798306224417</v>
      </c>
      <c r="M12" s="13">
        <v>8.15483</v>
      </c>
      <c r="N12" s="52">
        <v>0.010178715610582915</v>
      </c>
    </row>
    <row r="13" spans="1:14" ht="24" customHeight="1">
      <c r="A13" s="11">
        <v>5</v>
      </c>
      <c r="B13" s="18" t="s">
        <v>23</v>
      </c>
      <c r="C13" s="92">
        <v>708.788596</v>
      </c>
      <c r="D13" s="13">
        <v>21.501472</v>
      </c>
      <c r="E13" s="75">
        <v>0.030335521933256386</v>
      </c>
      <c r="F13" s="93"/>
      <c r="G13" s="92">
        <v>2.115018</v>
      </c>
      <c r="H13" s="75">
        <v>0.002983989883494119</v>
      </c>
      <c r="I13" s="92">
        <v>18.692691</v>
      </c>
      <c r="J13" s="52">
        <f t="shared" si="0"/>
        <v>0.026372731030791022</v>
      </c>
      <c r="K13" s="92"/>
      <c r="L13" s="52"/>
      <c r="M13" s="13">
        <v>2.262677</v>
      </c>
      <c r="N13" s="52">
        <v>0.003192315752213372</v>
      </c>
    </row>
    <row r="14" spans="1:14" ht="24" customHeight="1">
      <c r="A14" s="11">
        <v>6</v>
      </c>
      <c r="B14" s="12" t="s">
        <v>10</v>
      </c>
      <c r="C14" s="92">
        <v>615.342789</v>
      </c>
      <c r="D14" s="13">
        <v>20.667874</v>
      </c>
      <c r="E14" s="75">
        <v>0.03358757812631164</v>
      </c>
      <c r="F14" s="93">
        <v>134.529867</v>
      </c>
      <c r="G14" s="92">
        <v>2.83825</v>
      </c>
      <c r="H14" s="75">
        <v>0.004612469749767393</v>
      </c>
      <c r="I14" s="92">
        <v>19.58189</v>
      </c>
      <c r="J14" s="67">
        <f t="shared" si="0"/>
        <v>0.03182273417361847</v>
      </c>
      <c r="K14" s="92">
        <f>1.834+0.244</f>
        <v>2.0780000000000003</v>
      </c>
      <c r="L14" s="52">
        <f>K14/C14</f>
        <v>0.0033769795261223094</v>
      </c>
      <c r="M14" s="13">
        <v>3.024067</v>
      </c>
      <c r="N14" s="52">
        <v>0.00491444289924067</v>
      </c>
    </row>
    <row r="15" spans="1:14" ht="24" customHeight="1">
      <c r="A15" s="11">
        <v>7</v>
      </c>
      <c r="B15" s="12" t="s">
        <v>7</v>
      </c>
      <c r="C15" s="92">
        <v>255.013949</v>
      </c>
      <c r="D15" s="13">
        <v>9.796567</v>
      </c>
      <c r="E15" s="75">
        <v>0.038415808383877856</v>
      </c>
      <c r="F15" s="93"/>
      <c r="G15" s="92">
        <v>1.708386</v>
      </c>
      <c r="H15" s="75">
        <v>0.0066991864825402155</v>
      </c>
      <c r="I15" s="92">
        <v>8.2697</v>
      </c>
      <c r="J15" s="52">
        <f t="shared" si="0"/>
        <v>0.03242842218015298</v>
      </c>
      <c r="K15" s="92"/>
      <c r="L15" s="52"/>
      <c r="M15" s="13">
        <v>1.879379</v>
      </c>
      <c r="N15" s="52">
        <v>0.007369710587870627</v>
      </c>
    </row>
    <row r="16" spans="1:14" ht="24" customHeight="1">
      <c r="A16" s="11">
        <v>8</v>
      </c>
      <c r="B16" s="12" t="s">
        <v>24</v>
      </c>
      <c r="C16" s="92">
        <v>144.882925</v>
      </c>
      <c r="D16" s="13">
        <v>12.51656</v>
      </c>
      <c r="E16" s="75">
        <v>0.08639085661750685</v>
      </c>
      <c r="F16" s="93"/>
      <c r="G16" s="92">
        <v>0.126353</v>
      </c>
      <c r="H16" s="75">
        <v>0.0008721041489188598</v>
      </c>
      <c r="I16" s="92">
        <v>6.472108</v>
      </c>
      <c r="J16" s="52">
        <f t="shared" si="0"/>
        <v>0.04467129580659695</v>
      </c>
      <c r="K16" s="92"/>
      <c r="L16" s="52"/>
      <c r="M16" s="13">
        <v>2.748095</v>
      </c>
      <c r="N16" s="52">
        <v>0.01896769408817499</v>
      </c>
    </row>
    <row r="17" spans="1:14" ht="24" customHeight="1">
      <c r="A17" s="11">
        <v>9</v>
      </c>
      <c r="B17" s="12" t="s">
        <v>3</v>
      </c>
      <c r="C17" s="92">
        <v>153.016703</v>
      </c>
      <c r="D17" s="13">
        <v>10.515817</v>
      </c>
      <c r="E17" s="75">
        <v>0.0687233275441832</v>
      </c>
      <c r="F17" s="93"/>
      <c r="G17" s="92">
        <v>4.161259</v>
      </c>
      <c r="H17" s="75">
        <v>0.02719480238703091</v>
      </c>
      <c r="I17" s="92">
        <v>8.0984332</v>
      </c>
      <c r="J17" s="52">
        <f t="shared" si="0"/>
        <v>0.05292515811166053</v>
      </c>
      <c r="K17" s="92"/>
      <c r="L17" s="52"/>
      <c r="M17" s="13">
        <v>2.131681</v>
      </c>
      <c r="N17" s="52">
        <v>0.013931034705407292</v>
      </c>
    </row>
    <row r="18" spans="1:14" ht="24" customHeight="1">
      <c r="A18" s="11">
        <v>10</v>
      </c>
      <c r="B18" s="12" t="s">
        <v>21</v>
      </c>
      <c r="C18" s="92">
        <v>129.524739</v>
      </c>
      <c r="D18" s="13">
        <v>2.431951</v>
      </c>
      <c r="E18" s="75">
        <v>0.01877595754120763</v>
      </c>
      <c r="F18" s="93">
        <v>2.430034</v>
      </c>
      <c r="G18" s="92">
        <v>0.172288</v>
      </c>
      <c r="H18" s="76">
        <v>0.0013301577855331559</v>
      </c>
      <c r="I18" s="92">
        <v>3.880909</v>
      </c>
      <c r="J18" s="52">
        <f t="shared" si="0"/>
        <v>0.029962685352332572</v>
      </c>
      <c r="K18" s="92">
        <v>0.075</v>
      </c>
      <c r="L18" s="52">
        <f>K18/C18</f>
        <v>0.0005790399623966815</v>
      </c>
      <c r="M18" s="13">
        <v>0.41491</v>
      </c>
      <c r="N18" s="52">
        <v>0.003203326277306762</v>
      </c>
    </row>
    <row r="19" spans="1:14" ht="24" customHeight="1">
      <c r="A19" s="11">
        <v>11</v>
      </c>
      <c r="B19" s="12" t="s">
        <v>27</v>
      </c>
      <c r="C19" s="92">
        <v>101.054836</v>
      </c>
      <c r="D19" s="13">
        <v>2.71404</v>
      </c>
      <c r="E19" s="75">
        <v>0.026857101623518544</v>
      </c>
      <c r="F19" s="94"/>
      <c r="G19" s="92">
        <v>0.060251</v>
      </c>
      <c r="H19" s="75">
        <v>0.000596220847857296</v>
      </c>
      <c r="I19" s="92">
        <v>1.747682</v>
      </c>
      <c r="J19" s="51">
        <f aca="true" t="shared" si="1" ref="J19:J40">I19/C19</f>
        <v>0.017294392521699804</v>
      </c>
      <c r="K19" s="92"/>
      <c r="L19" s="52"/>
      <c r="M19" s="13">
        <v>1.886019</v>
      </c>
      <c r="N19" s="52">
        <v>0.01866332255489485</v>
      </c>
    </row>
    <row r="20" spans="1:14" ht="24" customHeight="1">
      <c r="A20" s="11">
        <v>12</v>
      </c>
      <c r="B20" s="12" t="s">
        <v>17</v>
      </c>
      <c r="C20" s="92">
        <v>40.700688</v>
      </c>
      <c r="D20" s="13">
        <v>0.41245</v>
      </c>
      <c r="E20" s="76">
        <v>0.010133735331451892</v>
      </c>
      <c r="F20" s="93">
        <v>6.547872</v>
      </c>
      <c r="G20" s="94"/>
      <c r="H20" s="75"/>
      <c r="I20" s="92">
        <v>0.555881</v>
      </c>
      <c r="J20" s="51">
        <f t="shared" si="1"/>
        <v>0.013657778954498262</v>
      </c>
      <c r="K20" s="92">
        <v>0.094</v>
      </c>
      <c r="L20" s="52">
        <f>K20/C20</f>
        <v>0.0023095432686543282</v>
      </c>
      <c r="M20" s="20">
        <v>0.013939</v>
      </c>
      <c r="N20" s="51">
        <v>0.0003424757832103477</v>
      </c>
    </row>
    <row r="21" spans="1:14" ht="24" customHeight="1">
      <c r="A21" s="11">
        <v>13</v>
      </c>
      <c r="B21" s="12" t="s">
        <v>9</v>
      </c>
      <c r="C21" s="92">
        <v>26.428241</v>
      </c>
      <c r="D21" s="19">
        <v>0.003314</v>
      </c>
      <c r="E21" s="76">
        <v>0.00012539616238553295</v>
      </c>
      <c r="F21" s="93"/>
      <c r="G21" s="94"/>
      <c r="H21" s="75"/>
      <c r="I21" s="92">
        <v>0.117346</v>
      </c>
      <c r="J21" s="51">
        <f t="shared" si="1"/>
        <v>0.004440174433099804</v>
      </c>
      <c r="K21" s="92"/>
      <c r="L21" s="52"/>
      <c r="M21" s="13"/>
      <c r="N21" s="52"/>
    </row>
    <row r="22" spans="1:14" ht="24" customHeight="1">
      <c r="A22" s="11">
        <v>14</v>
      </c>
      <c r="B22" s="12" t="s">
        <v>80</v>
      </c>
      <c r="C22" s="92">
        <v>32.505274</v>
      </c>
      <c r="D22" s="13">
        <v>0.206136</v>
      </c>
      <c r="E22" s="75">
        <v>0.006341617055743016</v>
      </c>
      <c r="F22" s="93"/>
      <c r="G22" s="94"/>
      <c r="H22" s="75"/>
      <c r="I22" s="92">
        <v>0.127851</v>
      </c>
      <c r="J22" s="51">
        <f t="shared" si="1"/>
        <v>0.003933238649211202</v>
      </c>
      <c r="K22" s="92"/>
      <c r="L22" s="52"/>
      <c r="M22" s="13"/>
      <c r="N22" s="52"/>
    </row>
    <row r="23" spans="1:14" ht="24" customHeight="1">
      <c r="A23" s="11">
        <v>15</v>
      </c>
      <c r="B23" s="12" t="s">
        <v>19</v>
      </c>
      <c r="C23" s="92">
        <v>32.430198</v>
      </c>
      <c r="D23" s="13">
        <v>4.936357</v>
      </c>
      <c r="E23" s="75">
        <v>0.15221482767388592</v>
      </c>
      <c r="F23" s="93"/>
      <c r="G23" s="92">
        <v>0.615439</v>
      </c>
      <c r="H23" s="75">
        <v>0.01897734327739843</v>
      </c>
      <c r="I23" s="92">
        <v>1.580379</v>
      </c>
      <c r="J23" s="51">
        <f t="shared" si="1"/>
        <v>0.04873170987115158</v>
      </c>
      <c r="K23" s="92"/>
      <c r="L23" s="52"/>
      <c r="M23" s="13">
        <v>0.392882</v>
      </c>
      <c r="N23" s="52">
        <v>0.012114696308668852</v>
      </c>
    </row>
    <row r="24" spans="1:14" ht="24" customHeight="1">
      <c r="A24" s="11">
        <v>16</v>
      </c>
      <c r="B24" s="12" t="s">
        <v>16</v>
      </c>
      <c r="C24" s="92">
        <v>23.328032</v>
      </c>
      <c r="D24" s="13">
        <v>0.307048</v>
      </c>
      <c r="E24" s="75">
        <v>0.013162190449670165</v>
      </c>
      <c r="F24" s="93"/>
      <c r="G24" s="92">
        <v>0.086955</v>
      </c>
      <c r="H24" s="75">
        <v>0.003727489742812424</v>
      </c>
      <c r="I24" s="92">
        <v>0.085554</v>
      </c>
      <c r="J24" s="51">
        <f t="shared" si="1"/>
        <v>0.003667433240832317</v>
      </c>
      <c r="K24" s="92"/>
      <c r="L24" s="52"/>
      <c r="M24" s="13">
        <v>0.057961</v>
      </c>
      <c r="N24" s="52">
        <v>0.0024846073599350343</v>
      </c>
    </row>
    <row r="25" spans="1:14" ht="24" customHeight="1">
      <c r="A25" s="11">
        <v>17</v>
      </c>
      <c r="B25" s="61" t="s">
        <v>50</v>
      </c>
      <c r="C25" s="92">
        <v>19.374402</v>
      </c>
      <c r="D25" s="16">
        <v>1.225632</v>
      </c>
      <c r="E25" s="75">
        <v>0.06326037830741821</v>
      </c>
      <c r="F25" s="93"/>
      <c r="G25" s="92">
        <v>0.569649</v>
      </c>
      <c r="H25" s="75">
        <v>0.02940214619269281</v>
      </c>
      <c r="I25" s="92">
        <v>1.264389</v>
      </c>
      <c r="J25" s="51">
        <f t="shared" si="1"/>
        <v>0.06526080133982974</v>
      </c>
      <c r="K25" s="92"/>
      <c r="L25" s="52"/>
      <c r="M25" s="13">
        <v>0.175821</v>
      </c>
      <c r="N25" s="52">
        <v>0.009074912350843138</v>
      </c>
    </row>
    <row r="26" spans="1:14" ht="24" customHeight="1">
      <c r="A26" s="11">
        <v>18</v>
      </c>
      <c r="B26" s="12" t="s">
        <v>20</v>
      </c>
      <c r="C26" s="92">
        <v>13.278395</v>
      </c>
      <c r="D26" s="16">
        <v>0.642254</v>
      </c>
      <c r="E26" s="75">
        <v>0.048368345722506374</v>
      </c>
      <c r="F26" s="93"/>
      <c r="G26" s="95">
        <v>3.3E-05</v>
      </c>
      <c r="H26" s="77">
        <v>2.485240121264656E-06</v>
      </c>
      <c r="I26" s="92">
        <v>0.348688</v>
      </c>
      <c r="J26" s="51">
        <f t="shared" si="1"/>
        <v>0.026259800224349403</v>
      </c>
      <c r="K26" s="92"/>
      <c r="L26" s="52"/>
      <c r="M26" s="96">
        <v>0.000133</v>
      </c>
      <c r="N26" s="65">
        <v>1.0016270791763613E-05</v>
      </c>
    </row>
    <row r="27" spans="1:14" ht="24" customHeight="1">
      <c r="A27" s="11">
        <v>19</v>
      </c>
      <c r="B27" s="12" t="s">
        <v>25</v>
      </c>
      <c r="C27" s="92">
        <v>10.811206</v>
      </c>
      <c r="D27" s="16">
        <v>1.709194</v>
      </c>
      <c r="E27" s="75">
        <v>0.15809468249888126</v>
      </c>
      <c r="F27" s="93">
        <v>1.350482</v>
      </c>
      <c r="G27" s="97">
        <v>0.022587</v>
      </c>
      <c r="H27" s="75">
        <v>0.002089221128521647</v>
      </c>
      <c r="I27" s="92">
        <v>0.5279346414999999</v>
      </c>
      <c r="J27" s="51">
        <f t="shared" si="1"/>
        <v>0.048832169278802004</v>
      </c>
      <c r="K27" s="92">
        <v>0.074</v>
      </c>
      <c r="L27" s="52">
        <f>K27/C27</f>
        <v>0.006844749790171419</v>
      </c>
      <c r="M27" s="13">
        <v>0.516049</v>
      </c>
      <c r="N27" s="52">
        <v>0.04773278762794826</v>
      </c>
    </row>
    <row r="28" spans="1:14" ht="24" customHeight="1">
      <c r="A28" s="11">
        <v>20</v>
      </c>
      <c r="B28" s="12" t="s">
        <v>6</v>
      </c>
      <c r="C28" s="92">
        <v>5.873078</v>
      </c>
      <c r="D28" s="16">
        <v>0.307661</v>
      </c>
      <c r="E28" s="75">
        <v>0.05238496747361435</v>
      </c>
      <c r="F28" s="98"/>
      <c r="G28" s="97">
        <v>0.019634</v>
      </c>
      <c r="H28" s="75">
        <v>0.0033430511224267754</v>
      </c>
      <c r="I28" s="92">
        <v>0.271126</v>
      </c>
      <c r="J28" s="51">
        <f t="shared" si="1"/>
        <v>0.04616420895482744</v>
      </c>
      <c r="K28" s="92"/>
      <c r="L28" s="52"/>
      <c r="M28" s="13">
        <v>0.252371</v>
      </c>
      <c r="N28" s="52">
        <v>0.042970823816744816</v>
      </c>
    </row>
    <row r="29" spans="1:14" ht="24" customHeight="1">
      <c r="A29" s="11">
        <v>21</v>
      </c>
      <c r="B29" s="12" t="s">
        <v>26</v>
      </c>
      <c r="C29" s="92">
        <v>5.466519</v>
      </c>
      <c r="D29" s="16">
        <v>1.007916</v>
      </c>
      <c r="E29" s="75">
        <v>0.18437985855349628</v>
      </c>
      <c r="F29" s="98"/>
      <c r="G29" s="92">
        <v>0.095396</v>
      </c>
      <c r="H29" s="75">
        <v>0.017450959193592852</v>
      </c>
      <c r="I29" s="92">
        <v>0.396422</v>
      </c>
      <c r="J29" s="51">
        <f t="shared" si="1"/>
        <v>0.07251817838737962</v>
      </c>
      <c r="K29" s="92"/>
      <c r="L29" s="52"/>
      <c r="M29" s="13">
        <v>0.365289</v>
      </c>
      <c r="N29" s="52">
        <v>0.06682296357151599</v>
      </c>
    </row>
    <row r="30" spans="1:14" ht="24" customHeight="1">
      <c r="A30" s="11">
        <v>22</v>
      </c>
      <c r="B30" s="12" t="s">
        <v>32</v>
      </c>
      <c r="C30" s="92">
        <v>6.969296</v>
      </c>
      <c r="D30" s="16"/>
      <c r="E30" s="75"/>
      <c r="F30" s="93">
        <v>1.166375</v>
      </c>
      <c r="G30" s="92"/>
      <c r="H30" s="75"/>
      <c r="I30" s="92">
        <v>0.004191</v>
      </c>
      <c r="J30" s="51">
        <f t="shared" si="1"/>
        <v>0.0006013519873456373</v>
      </c>
      <c r="K30" s="97">
        <v>0.007</v>
      </c>
      <c r="L30" s="52">
        <f>K30/C30</f>
        <v>0.0010044056099783967</v>
      </c>
      <c r="M30" s="22">
        <v>2.3E-05</v>
      </c>
      <c r="N30" s="53">
        <v>3.300189861357589E-06</v>
      </c>
    </row>
    <row r="31" spans="1:14" ht="24" customHeight="1">
      <c r="A31" s="11">
        <v>23</v>
      </c>
      <c r="B31" s="12" t="s">
        <v>4</v>
      </c>
      <c r="C31" s="92">
        <v>3.171166</v>
      </c>
      <c r="D31" s="16">
        <v>0.050652</v>
      </c>
      <c r="E31" s="75">
        <v>0.015972673773621437</v>
      </c>
      <c r="F31" s="93"/>
      <c r="G31" s="97">
        <v>0.019329</v>
      </c>
      <c r="H31" s="75">
        <v>0.006095234371206048</v>
      </c>
      <c r="I31" s="92">
        <v>0.030749</v>
      </c>
      <c r="J31" s="51">
        <f t="shared" si="1"/>
        <v>0.009696433425434052</v>
      </c>
      <c r="K31" s="97"/>
      <c r="L31" s="52"/>
      <c r="M31" s="19">
        <v>0.001858</v>
      </c>
      <c r="N31" s="52">
        <v>0.0005859043645145035</v>
      </c>
    </row>
    <row r="32" spans="1:14" ht="24" customHeight="1">
      <c r="A32" s="11">
        <v>24</v>
      </c>
      <c r="B32" s="12" t="s">
        <v>11</v>
      </c>
      <c r="C32" s="92">
        <v>3.414095</v>
      </c>
      <c r="D32" s="16">
        <v>0.108514</v>
      </c>
      <c r="E32" s="75">
        <v>0.03178411848527941</v>
      </c>
      <c r="F32" s="93"/>
      <c r="G32" s="97">
        <v>0.011318</v>
      </c>
      <c r="H32" s="75">
        <v>0.003315080570400062</v>
      </c>
      <c r="I32" s="92">
        <v>0.116342</v>
      </c>
      <c r="J32" s="51">
        <f t="shared" si="1"/>
        <v>0.03407696622384556</v>
      </c>
      <c r="K32" s="92"/>
      <c r="L32" s="52"/>
      <c r="M32" s="19"/>
      <c r="N32" s="52"/>
    </row>
    <row r="33" spans="1:14" ht="24" customHeight="1">
      <c r="A33" s="11">
        <v>25</v>
      </c>
      <c r="B33" s="12" t="s">
        <v>12</v>
      </c>
      <c r="C33" s="92">
        <v>1.177214</v>
      </c>
      <c r="D33" s="16">
        <v>0.251296</v>
      </c>
      <c r="E33" s="75">
        <v>0.21346671038570728</v>
      </c>
      <c r="F33" s="99">
        <v>0.003741</v>
      </c>
      <c r="G33" s="97">
        <v>0.042732</v>
      </c>
      <c r="H33" s="75">
        <v>0.03629926249602876</v>
      </c>
      <c r="I33" s="92">
        <v>0.372954</v>
      </c>
      <c r="J33" s="51">
        <f t="shared" si="1"/>
        <v>0.31681070731404826</v>
      </c>
      <c r="K33" s="97">
        <v>0</v>
      </c>
      <c r="L33" s="52">
        <f>K33/C33</f>
        <v>0</v>
      </c>
      <c r="M33" s="19">
        <v>0.00133</v>
      </c>
      <c r="N33" s="52">
        <v>0.001129786088170885</v>
      </c>
    </row>
    <row r="34" spans="1:14" ht="24" customHeight="1">
      <c r="A34" s="11">
        <v>26</v>
      </c>
      <c r="B34" s="12" t="s">
        <v>13</v>
      </c>
      <c r="C34" s="92">
        <v>1.561691</v>
      </c>
      <c r="D34" s="16">
        <v>0.084114</v>
      </c>
      <c r="E34" s="75">
        <v>0.05386084699213865</v>
      </c>
      <c r="F34" s="99"/>
      <c r="G34" s="100">
        <v>0.000731</v>
      </c>
      <c r="H34" s="76">
        <v>0.0004680823543197726</v>
      </c>
      <c r="I34" s="97">
        <v>0.049793</v>
      </c>
      <c r="J34" s="51">
        <f t="shared" si="1"/>
        <v>0.03188402827447939</v>
      </c>
      <c r="K34" s="97"/>
      <c r="L34" s="52"/>
      <c r="M34" s="19"/>
      <c r="N34" s="52"/>
    </row>
    <row r="35" spans="1:14" ht="24" customHeight="1">
      <c r="A35" s="11">
        <v>27</v>
      </c>
      <c r="B35" s="12" t="s">
        <v>28</v>
      </c>
      <c r="C35" s="92">
        <v>1.343396</v>
      </c>
      <c r="D35" s="16">
        <v>0.089064</v>
      </c>
      <c r="E35" s="75">
        <v>0.06629765162319971</v>
      </c>
      <c r="F35" s="101">
        <v>0.000186</v>
      </c>
      <c r="G35" s="92">
        <v>0.073747</v>
      </c>
      <c r="H35" s="75">
        <v>0.05489595026336241</v>
      </c>
      <c r="I35" s="97">
        <v>0.046482</v>
      </c>
      <c r="J35" s="51">
        <f t="shared" si="1"/>
        <v>0.03460037100006253</v>
      </c>
      <c r="K35" s="97">
        <v>0</v>
      </c>
      <c r="L35" s="52">
        <f>K35/C35</f>
        <v>0</v>
      </c>
      <c r="M35" s="19">
        <v>0.000833</v>
      </c>
      <c r="N35" s="52">
        <v>0.0006200703292253364</v>
      </c>
    </row>
    <row r="36" spans="1:14" ht="24" customHeight="1">
      <c r="A36" s="11">
        <v>28</v>
      </c>
      <c r="B36" s="12" t="s">
        <v>8</v>
      </c>
      <c r="C36" s="92">
        <v>1.023385</v>
      </c>
      <c r="D36" s="64">
        <v>0.000219</v>
      </c>
      <c r="E36" s="76">
        <v>0.00021399571031430008</v>
      </c>
      <c r="F36" s="93"/>
      <c r="G36" s="92"/>
      <c r="H36" s="75"/>
      <c r="I36" s="97">
        <v>0.023568389877238465</v>
      </c>
      <c r="J36" s="51">
        <f t="shared" si="1"/>
        <v>0.023029837135817376</v>
      </c>
      <c r="K36" s="97"/>
      <c r="L36" s="52"/>
      <c r="M36" s="22">
        <v>2.8E-05</v>
      </c>
      <c r="N36" s="65">
        <v>2.7360182140641107E-05</v>
      </c>
    </row>
    <row r="37" spans="1:14" ht="24" customHeight="1">
      <c r="A37" s="11">
        <v>29</v>
      </c>
      <c r="B37" s="12" t="s">
        <v>14</v>
      </c>
      <c r="C37" s="92">
        <v>0.52787</v>
      </c>
      <c r="D37" s="64"/>
      <c r="E37" s="75"/>
      <c r="F37" s="93">
        <v>0.080823</v>
      </c>
      <c r="G37" s="92"/>
      <c r="H37" s="75"/>
      <c r="I37" s="97">
        <v>0.007506</v>
      </c>
      <c r="J37" s="51">
        <f t="shared" si="1"/>
        <v>0.014219410082027773</v>
      </c>
      <c r="K37" s="102">
        <f>0.080823/100</f>
        <v>0.0008082300000000001</v>
      </c>
      <c r="L37" s="52">
        <f>K37/C37</f>
        <v>0.0015311156155871713</v>
      </c>
      <c r="M37" s="19"/>
      <c r="N37" s="52"/>
    </row>
    <row r="38" spans="1:14" ht="24" customHeight="1">
      <c r="A38" s="11">
        <v>30</v>
      </c>
      <c r="B38" s="12" t="s">
        <v>5</v>
      </c>
      <c r="C38" s="92">
        <v>0.830831</v>
      </c>
      <c r="D38" s="64"/>
      <c r="E38" s="75"/>
      <c r="F38" s="98"/>
      <c r="G38" s="92"/>
      <c r="H38" s="75"/>
      <c r="I38" s="97">
        <v>0.00631</v>
      </c>
      <c r="J38" s="51">
        <f t="shared" si="1"/>
        <v>0.007594805682503421</v>
      </c>
      <c r="K38" s="97"/>
      <c r="L38" s="52"/>
      <c r="M38" s="19"/>
      <c r="N38" s="52"/>
    </row>
    <row r="39" spans="1:14" ht="24" customHeight="1">
      <c r="A39" s="11">
        <v>31</v>
      </c>
      <c r="B39" s="12" t="s">
        <v>81</v>
      </c>
      <c r="C39" s="92">
        <v>0.849554</v>
      </c>
      <c r="D39" s="24">
        <v>0.038515</v>
      </c>
      <c r="E39" s="75">
        <v>0.04533555253697823</v>
      </c>
      <c r="F39" s="94"/>
      <c r="G39" s="92">
        <v>0.094277</v>
      </c>
      <c r="H39" s="75">
        <v>0.11097234548951568</v>
      </c>
      <c r="I39" s="97">
        <v>0.030468</v>
      </c>
      <c r="J39" s="51">
        <f t="shared" si="1"/>
        <v>0.03586352368419194</v>
      </c>
      <c r="K39" s="97"/>
      <c r="L39" s="52"/>
      <c r="M39" s="19">
        <v>0.001206</v>
      </c>
      <c r="N39" s="52">
        <v>0.0014195683852939306</v>
      </c>
    </row>
    <row r="40" spans="1:14" ht="24" customHeight="1">
      <c r="A40" s="11">
        <v>32</v>
      </c>
      <c r="B40" s="12" t="s">
        <v>31</v>
      </c>
      <c r="C40" s="92">
        <v>0.36346</v>
      </c>
      <c r="D40" s="25"/>
      <c r="E40" s="75"/>
      <c r="F40" s="94"/>
      <c r="G40" s="92"/>
      <c r="H40" s="75"/>
      <c r="I40" s="97">
        <v>0</v>
      </c>
      <c r="J40" s="51">
        <f t="shared" si="1"/>
        <v>0</v>
      </c>
      <c r="K40" s="92"/>
      <c r="L40" s="52"/>
      <c r="M40" s="25"/>
      <c r="N40" s="52"/>
    </row>
    <row r="41" spans="1:14" ht="24" customHeight="1">
      <c r="A41" s="33">
        <v>33</v>
      </c>
      <c r="B41" s="34" t="s">
        <v>18</v>
      </c>
      <c r="C41" s="105"/>
      <c r="D41" s="36"/>
      <c r="E41" s="78"/>
      <c r="F41" s="106"/>
      <c r="G41" s="107">
        <v>0.039034</v>
      </c>
      <c r="H41" s="78"/>
      <c r="I41" s="78"/>
      <c r="J41" s="106"/>
      <c r="K41" s="105"/>
      <c r="L41" s="54"/>
      <c r="M41" s="36"/>
      <c r="N41" s="54"/>
    </row>
    <row r="42" spans="1:15" s="84" customFormat="1" ht="24" customHeight="1">
      <c r="A42" s="40"/>
      <c r="B42" s="41" t="s">
        <v>40</v>
      </c>
      <c r="C42" s="71">
        <f>SUM(C9:C41)</f>
        <v>8232.471731000001</v>
      </c>
      <c r="D42" s="71">
        <f>SUM(D9:D41)</f>
        <v>269.67993600000017</v>
      </c>
      <c r="E42" s="79">
        <v>0.046997732715324154</v>
      </c>
      <c r="F42" s="71">
        <f>SUM(F9:F41)</f>
        <v>823.409634</v>
      </c>
      <c r="G42" s="71">
        <f>SUM(G9:G41)</f>
        <v>56.017310000000016</v>
      </c>
      <c r="H42" s="79">
        <v>0.0068044339744359585</v>
      </c>
      <c r="I42" s="109">
        <f>SUM(I9:I18,I19:I41)</f>
        <v>347.93708968137713</v>
      </c>
      <c r="J42" s="79">
        <f>I42/C42</f>
        <v>0.042263988392598234</v>
      </c>
      <c r="K42" s="71">
        <f>SUM(K9:K41)</f>
        <v>40.35580823</v>
      </c>
      <c r="L42" s="56">
        <f>K42/F42</f>
        <v>0.04901060974227076</v>
      </c>
      <c r="M42" s="71">
        <f>SUM(M9:M41)</f>
        <v>61.864644</v>
      </c>
      <c r="N42" s="56">
        <v>0.007514710772348475</v>
      </c>
      <c r="O42" s="83"/>
    </row>
    <row r="43" ht="15.75">
      <c r="M43" s="4"/>
    </row>
    <row r="44" spans="1:13" s="10" customFormat="1" ht="12.75" customHeight="1">
      <c r="A44" s="58"/>
      <c r="B44" s="129" t="s">
        <v>94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s="10" customFormat="1" ht="12.75" customHeight="1">
      <c r="A45" s="58"/>
      <c r="B45" s="130" t="s">
        <v>63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</row>
    <row r="46" ht="15.75">
      <c r="M46" s="4"/>
    </row>
    <row r="47" ht="15.75">
      <c r="M47" s="4"/>
    </row>
    <row r="48" ht="15.75">
      <c r="M48" s="4"/>
    </row>
    <row r="49" ht="15.75">
      <c r="M49" s="4"/>
    </row>
    <row r="50" spans="8:13" ht="15.75">
      <c r="H50" s="80"/>
      <c r="I50" s="80"/>
      <c r="J50" s="80"/>
      <c r="K50" s="80"/>
      <c r="L50" s="80"/>
      <c r="M50" s="4"/>
    </row>
    <row r="51" spans="8:13" ht="15.75">
      <c r="H51" s="80"/>
      <c r="I51" s="85"/>
      <c r="J51" s="86"/>
      <c r="K51" s="86"/>
      <c r="L51" s="80"/>
      <c r="M51" s="4"/>
    </row>
    <row r="52" spans="8:13" ht="15.75">
      <c r="H52" s="80"/>
      <c r="I52" s="85"/>
      <c r="J52" s="86"/>
      <c r="K52" s="86"/>
      <c r="L52" s="80"/>
      <c r="M52" s="4"/>
    </row>
    <row r="53" spans="8:13" ht="15.75">
      <c r="H53" s="80"/>
      <c r="I53" s="87"/>
      <c r="J53" s="86"/>
      <c r="K53" s="86"/>
      <c r="L53" s="80"/>
      <c r="M53" s="4"/>
    </row>
    <row r="54" spans="8:13" ht="15.75">
      <c r="H54" s="80"/>
      <c r="I54" s="85"/>
      <c r="J54" s="86"/>
      <c r="K54" s="86"/>
      <c r="L54" s="80"/>
      <c r="M54" s="4"/>
    </row>
    <row r="55" spans="8:13" ht="15.75">
      <c r="H55" s="80"/>
      <c r="I55" s="85"/>
      <c r="J55" s="86"/>
      <c r="K55" s="86"/>
      <c r="L55" s="80"/>
      <c r="M55" s="4"/>
    </row>
    <row r="56" spans="8:13" ht="15.75">
      <c r="H56" s="80"/>
      <c r="I56" s="85"/>
      <c r="J56" s="86"/>
      <c r="K56" s="86"/>
      <c r="L56" s="80"/>
      <c r="M56" s="4"/>
    </row>
    <row r="57" spans="8:13" ht="15.75">
      <c r="H57" s="80"/>
      <c r="I57" s="85"/>
      <c r="J57" s="86"/>
      <c r="K57" s="86"/>
      <c r="L57" s="80"/>
      <c r="M57" s="4"/>
    </row>
    <row r="58" spans="8:13" ht="15.75">
      <c r="H58" s="80"/>
      <c r="I58" s="85"/>
      <c r="J58" s="86"/>
      <c r="K58" s="86"/>
      <c r="L58" s="80"/>
      <c r="M58" s="4"/>
    </row>
    <row r="59" spans="8:12" ht="15.75">
      <c r="H59" s="80"/>
      <c r="I59" s="85"/>
      <c r="J59" s="86"/>
      <c r="K59" s="86"/>
      <c r="L59" s="80"/>
    </row>
    <row r="60" spans="8:12" ht="15.75">
      <c r="H60" s="80"/>
      <c r="I60" s="85"/>
      <c r="J60" s="86"/>
      <c r="K60" s="86"/>
      <c r="L60" s="80"/>
    </row>
    <row r="61" spans="8:12" ht="15.75">
      <c r="H61" s="80"/>
      <c r="I61" s="88"/>
      <c r="J61" s="48"/>
      <c r="K61" s="86"/>
      <c r="L61" s="80"/>
    </row>
    <row r="62" spans="8:12" ht="15.75">
      <c r="H62" s="80"/>
      <c r="I62" s="89"/>
      <c r="J62" s="48"/>
      <c r="K62" s="86"/>
      <c r="L62" s="80"/>
    </row>
    <row r="63" spans="8:12" ht="15.75">
      <c r="H63" s="80"/>
      <c r="I63" s="89"/>
      <c r="J63" s="48"/>
      <c r="K63" s="86"/>
      <c r="L63" s="80"/>
    </row>
    <row r="64" spans="8:12" ht="15.75">
      <c r="H64" s="80"/>
      <c r="I64" s="88"/>
      <c r="J64" s="48"/>
      <c r="K64" s="86"/>
      <c r="L64" s="80"/>
    </row>
    <row r="65" spans="8:12" ht="15.75">
      <c r="H65" s="80"/>
      <c r="I65" s="88"/>
      <c r="J65" s="48"/>
      <c r="K65" s="86"/>
      <c r="L65" s="80"/>
    </row>
    <row r="66" spans="8:12" ht="15.75">
      <c r="H66" s="80"/>
      <c r="I66" s="89"/>
      <c r="J66" s="48"/>
      <c r="K66" s="86"/>
      <c r="L66" s="80"/>
    </row>
    <row r="67" spans="8:12" ht="15.75">
      <c r="H67" s="80"/>
      <c r="I67" s="89"/>
      <c r="J67" s="48"/>
      <c r="K67" s="86"/>
      <c r="L67" s="80"/>
    </row>
    <row r="68" spans="8:12" ht="15.75">
      <c r="H68" s="80"/>
      <c r="I68" s="89"/>
      <c r="J68" s="48"/>
      <c r="K68" s="86"/>
      <c r="L68" s="80"/>
    </row>
    <row r="69" spans="8:12" ht="15.75">
      <c r="H69" s="80"/>
      <c r="I69" s="89"/>
      <c r="J69" s="48"/>
      <c r="K69" s="86"/>
      <c r="L69" s="80"/>
    </row>
    <row r="70" spans="8:12" ht="15.75">
      <c r="H70" s="80"/>
      <c r="I70" s="89"/>
      <c r="J70" s="48"/>
      <c r="K70" s="86"/>
      <c r="L70" s="80"/>
    </row>
    <row r="71" spans="8:12" ht="15.75">
      <c r="H71" s="80"/>
      <c r="I71" s="89"/>
      <c r="J71" s="48"/>
      <c r="K71" s="86"/>
      <c r="L71" s="80"/>
    </row>
    <row r="72" spans="8:12" ht="15.75">
      <c r="H72" s="80"/>
      <c r="I72" s="90"/>
      <c r="J72" s="91"/>
      <c r="K72" s="86"/>
      <c r="L72" s="80"/>
    </row>
    <row r="73" spans="8:12" ht="15.75">
      <c r="H73" s="80"/>
      <c r="I73" s="80"/>
      <c r="J73" s="80"/>
      <c r="K73" s="80"/>
      <c r="L73" s="80"/>
    </row>
    <row r="74" spans="8:12" ht="15.75">
      <c r="H74" s="80"/>
      <c r="I74" s="80"/>
      <c r="J74" s="80"/>
      <c r="K74" s="80"/>
      <c r="L74" s="80"/>
    </row>
    <row r="75" spans="8:12" ht="15.75">
      <c r="H75" s="80"/>
      <c r="I75" s="80"/>
      <c r="J75" s="80"/>
      <c r="K75" s="80"/>
      <c r="L75" s="80"/>
    </row>
    <row r="76" spans="8:12" ht="15.75">
      <c r="H76" s="80"/>
      <c r="I76" s="80"/>
      <c r="J76" s="80"/>
      <c r="K76" s="80"/>
      <c r="L76" s="80"/>
    </row>
    <row r="77" spans="8:12" ht="15.75">
      <c r="H77" s="80"/>
      <c r="I77" s="80"/>
      <c r="J77" s="80"/>
      <c r="K77" s="80"/>
      <c r="L77" s="80"/>
    </row>
    <row r="78" spans="8:12" ht="15.75">
      <c r="H78" s="80"/>
      <c r="I78" s="80"/>
      <c r="J78" s="80"/>
      <c r="K78" s="80"/>
      <c r="L78" s="80"/>
    </row>
    <row r="79" spans="8:12" ht="15.75">
      <c r="H79" s="80"/>
      <c r="I79" s="80"/>
      <c r="J79" s="80"/>
      <c r="K79" s="80"/>
      <c r="L79" s="80"/>
    </row>
  </sheetData>
  <sheetProtection/>
  <mergeCells count="16">
    <mergeCell ref="B2:N2"/>
    <mergeCell ref="A4:A8"/>
    <mergeCell ref="I5:L6"/>
    <mergeCell ref="M5:M8"/>
    <mergeCell ref="N5:N8"/>
    <mergeCell ref="D6:E7"/>
    <mergeCell ref="I7:J7"/>
    <mergeCell ref="K7:L7"/>
    <mergeCell ref="B44:M44"/>
    <mergeCell ref="B45:M45"/>
    <mergeCell ref="B4:B8"/>
    <mergeCell ref="C4:N4"/>
    <mergeCell ref="C5:C8"/>
    <mergeCell ref="D5:E5"/>
    <mergeCell ref="F5:F8"/>
    <mergeCell ref="G5:H7"/>
  </mergeCells>
  <printOptions/>
  <pageMargins left="0.17" right="0.16" top="0.17" bottom="0.18" header="0.2" footer="0.19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zoomScale="68" zoomScaleNormal="68" zoomScalePageLayoutView="0" workbookViewId="0" topLeftCell="A1">
      <selection activeCell="B2" sqref="B2:N2"/>
    </sheetView>
  </sheetViews>
  <sheetFormatPr defaultColWidth="8.875" defaultRowHeight="12.75"/>
  <cols>
    <col min="1" max="1" width="7.125" style="57" customWidth="1"/>
    <col min="2" max="2" width="41.25390625" style="2" customWidth="1"/>
    <col min="3" max="3" width="19.125" style="3" customWidth="1"/>
    <col min="4" max="4" width="16.875" style="1" customWidth="1"/>
    <col min="5" max="5" width="15.875" style="1" customWidth="1"/>
    <col min="6" max="6" width="21.00390625" style="1" customWidth="1"/>
    <col min="7" max="7" width="18.125" style="1" customWidth="1"/>
    <col min="8" max="12" width="15.875" style="1" customWidth="1"/>
    <col min="13" max="13" width="19.125" style="1" customWidth="1"/>
    <col min="14" max="14" width="21.625" style="1" customWidth="1"/>
    <col min="15" max="15" width="5.75390625" style="1" customWidth="1"/>
    <col min="16" max="16384" width="8.875" style="1" customWidth="1"/>
  </cols>
  <sheetData>
    <row r="2" spans="2:14" ht="23.25" customHeight="1">
      <c r="B2" s="128" t="s">
        <v>48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4" spans="1:14" ht="24.75" customHeight="1">
      <c r="A4" s="132" t="s">
        <v>92</v>
      </c>
      <c r="B4" s="123" t="s">
        <v>0</v>
      </c>
      <c r="C4" s="125" t="s">
        <v>95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26.25" customHeight="1">
      <c r="A5" s="132"/>
      <c r="B5" s="123"/>
      <c r="C5" s="123" t="s">
        <v>97</v>
      </c>
      <c r="D5" s="122" t="s">
        <v>35</v>
      </c>
      <c r="E5" s="122"/>
      <c r="F5" s="122" t="s">
        <v>98</v>
      </c>
      <c r="G5" s="121" t="s">
        <v>72</v>
      </c>
      <c r="H5" s="121"/>
      <c r="I5" s="123" t="s">
        <v>73</v>
      </c>
      <c r="J5" s="123"/>
      <c r="K5" s="123"/>
      <c r="L5" s="123"/>
      <c r="M5" s="123" t="s">
        <v>99</v>
      </c>
      <c r="N5" s="127" t="s">
        <v>83</v>
      </c>
    </row>
    <row r="6" spans="1:14" ht="62.25" customHeight="1">
      <c r="A6" s="132"/>
      <c r="B6" s="123"/>
      <c r="C6" s="123"/>
      <c r="D6" s="123" t="s">
        <v>75</v>
      </c>
      <c r="E6" s="123"/>
      <c r="F6" s="122"/>
      <c r="G6" s="121"/>
      <c r="H6" s="121"/>
      <c r="I6" s="123" t="s">
        <v>76</v>
      </c>
      <c r="J6" s="123"/>
      <c r="K6" s="123" t="s">
        <v>77</v>
      </c>
      <c r="L6" s="123"/>
      <c r="M6" s="123"/>
      <c r="N6" s="127"/>
    </row>
    <row r="7" spans="1:14" ht="63.75" customHeight="1">
      <c r="A7" s="132"/>
      <c r="B7" s="123"/>
      <c r="C7" s="123"/>
      <c r="D7" s="31" t="s">
        <v>100</v>
      </c>
      <c r="E7" s="32" t="s">
        <v>65</v>
      </c>
      <c r="F7" s="122"/>
      <c r="G7" s="47" t="s">
        <v>100</v>
      </c>
      <c r="H7" s="31" t="s">
        <v>65</v>
      </c>
      <c r="I7" s="47" t="s">
        <v>100</v>
      </c>
      <c r="J7" s="31" t="s">
        <v>65</v>
      </c>
      <c r="K7" s="47" t="s">
        <v>100</v>
      </c>
      <c r="L7" s="31" t="s">
        <v>65</v>
      </c>
      <c r="M7" s="123"/>
      <c r="N7" s="127"/>
    </row>
    <row r="8" spans="1:14" ht="29.25" customHeight="1">
      <c r="A8" s="26">
        <v>1</v>
      </c>
      <c r="B8" s="27" t="s">
        <v>30</v>
      </c>
      <c r="C8" s="104">
        <v>2311.922415</v>
      </c>
      <c r="D8" s="104">
        <v>60.408024999999995</v>
      </c>
      <c r="E8" s="68">
        <v>0.026128915316563507</v>
      </c>
      <c r="F8" s="104">
        <v>196.42426</v>
      </c>
      <c r="G8" s="104">
        <v>5.837822</v>
      </c>
      <c r="H8" s="68">
        <v>0.0025250942514868087</v>
      </c>
      <c r="I8" s="104">
        <v>155.275026</v>
      </c>
      <c r="J8" s="29">
        <v>0.06716273218883083</v>
      </c>
      <c r="K8" s="103">
        <v>4.271911</v>
      </c>
      <c r="L8" s="29">
        <v>0.0018477743769788227</v>
      </c>
      <c r="M8" s="104">
        <v>17.465538</v>
      </c>
      <c r="N8" s="29">
        <v>0.007554551954979855</v>
      </c>
    </row>
    <row r="9" spans="1:14" ht="29.25" customHeight="1">
      <c r="A9" s="11">
        <v>2</v>
      </c>
      <c r="B9" s="12" t="s">
        <v>79</v>
      </c>
      <c r="C9" s="93">
        <v>2007.152905</v>
      </c>
      <c r="D9" s="93">
        <v>77.937366</v>
      </c>
      <c r="E9" s="59">
        <v>0.038829810028847805</v>
      </c>
      <c r="F9" s="93">
        <v>209.495034</v>
      </c>
      <c r="G9" s="93">
        <v>24.794801</v>
      </c>
      <c r="H9" s="59">
        <v>0.012353219796176915</v>
      </c>
      <c r="I9" s="93">
        <v>75.753497</v>
      </c>
      <c r="J9" s="15">
        <v>0.03774176686354645</v>
      </c>
      <c r="K9" s="92">
        <v>3.110444</v>
      </c>
      <c r="L9" s="15">
        <v>0.0015496796443617235</v>
      </c>
      <c r="M9" s="93">
        <v>8.1335</v>
      </c>
      <c r="N9" s="15">
        <v>0.004052257294269268</v>
      </c>
    </row>
    <row r="10" spans="1:14" ht="29.25" customHeight="1">
      <c r="A10" s="11">
        <v>3</v>
      </c>
      <c r="B10" s="12" t="s">
        <v>29</v>
      </c>
      <c r="C10" s="93">
        <v>900.475564</v>
      </c>
      <c r="D10" s="93">
        <v>37.15341600000002</v>
      </c>
      <c r="E10" s="59">
        <v>0.041259771486703026</v>
      </c>
      <c r="F10" s="93">
        <v>250.081584</v>
      </c>
      <c r="G10" s="93">
        <v>0.930651</v>
      </c>
      <c r="H10" s="59">
        <v>0.0010335105550959738</v>
      </c>
      <c r="I10" s="93">
        <v>20.948699</v>
      </c>
      <c r="J10" s="15">
        <v>0.02326403940040732</v>
      </c>
      <c r="K10" s="93">
        <v>26.285962</v>
      </c>
      <c r="L10" s="15">
        <v>0.02919119968479234</v>
      </c>
      <c r="M10" s="93">
        <v>11.324603</v>
      </c>
      <c r="N10" s="15">
        <v>0.012576246877477732</v>
      </c>
    </row>
    <row r="11" spans="1:14" ht="29.25" customHeight="1">
      <c r="A11" s="11">
        <v>4</v>
      </c>
      <c r="B11" s="12" t="s">
        <v>2</v>
      </c>
      <c r="C11" s="93">
        <v>848.310961</v>
      </c>
      <c r="D11" s="93">
        <v>20.948897000000002</v>
      </c>
      <c r="E11" s="59">
        <v>0.024694832394131946</v>
      </c>
      <c r="F11" s="93">
        <v>270.01855</v>
      </c>
      <c r="G11" s="93">
        <v>10.575362</v>
      </c>
      <c r="H11" s="59">
        <v>0.01246637434406556</v>
      </c>
      <c r="I11" s="93">
        <v>38.831417</v>
      </c>
      <c r="J11" s="15">
        <v>0.04577497967752889</v>
      </c>
      <c r="K11" s="92">
        <v>11.146539</v>
      </c>
      <c r="L11" s="15">
        <v>0.013139685224460986</v>
      </c>
      <c r="M11" s="93">
        <v>8.130183</v>
      </c>
      <c r="N11" s="15">
        <v>0.009583965519455312</v>
      </c>
    </row>
    <row r="12" spans="1:14" ht="29.25" customHeight="1">
      <c r="A12" s="11">
        <v>5</v>
      </c>
      <c r="B12" s="18" t="s">
        <v>23</v>
      </c>
      <c r="C12" s="93">
        <v>741.509801</v>
      </c>
      <c r="D12" s="93">
        <v>15.86171</v>
      </c>
      <c r="E12" s="59">
        <v>0.0213910995897949</v>
      </c>
      <c r="F12" s="93"/>
      <c r="G12" s="93">
        <v>2.190953</v>
      </c>
      <c r="H12" s="59">
        <v>0.0029547188682405557</v>
      </c>
      <c r="I12" s="93">
        <v>20.04476</v>
      </c>
      <c r="J12" s="15">
        <v>0.02703236015622132</v>
      </c>
      <c r="K12" s="92"/>
      <c r="L12" s="15"/>
      <c r="M12" s="93">
        <v>2.010559</v>
      </c>
      <c r="N12" s="15">
        <v>0.002711439548457162</v>
      </c>
    </row>
    <row r="13" spans="1:14" ht="29.25" customHeight="1">
      <c r="A13" s="11">
        <v>6</v>
      </c>
      <c r="B13" s="12" t="s">
        <v>10</v>
      </c>
      <c r="C13" s="93">
        <v>671.132959</v>
      </c>
      <c r="D13" s="93">
        <v>14.276983000000001</v>
      </c>
      <c r="E13" s="59">
        <v>0.02127295762865373</v>
      </c>
      <c r="F13" s="93">
        <v>155.071841</v>
      </c>
      <c r="G13" s="93">
        <v>3.137211</v>
      </c>
      <c r="H13" s="59">
        <v>0.004674499974899907</v>
      </c>
      <c r="I13" s="93">
        <v>20.345758</v>
      </c>
      <c r="J13" s="15">
        <v>0.030315539904813404</v>
      </c>
      <c r="K13" s="92">
        <v>2.446892</v>
      </c>
      <c r="L13" s="15">
        <v>0.0036459124338728832</v>
      </c>
      <c r="M13" s="93">
        <v>2.394409</v>
      </c>
      <c r="N13" s="15">
        <v>0.003567711833982512</v>
      </c>
    </row>
    <row r="14" spans="1:14" ht="29.25" customHeight="1">
      <c r="A14" s="11">
        <v>7</v>
      </c>
      <c r="B14" s="12" t="s">
        <v>7</v>
      </c>
      <c r="C14" s="93">
        <v>288.825282</v>
      </c>
      <c r="D14" s="93">
        <v>10.523648</v>
      </c>
      <c r="E14" s="59">
        <v>0.036436034709731537</v>
      </c>
      <c r="F14" s="93"/>
      <c r="G14" s="93">
        <v>1.800713</v>
      </c>
      <c r="H14" s="59">
        <v>0.006234610029741094</v>
      </c>
      <c r="I14" s="93">
        <v>8.377571</v>
      </c>
      <c r="J14" s="15">
        <v>0.029005670632392906</v>
      </c>
      <c r="K14" s="92"/>
      <c r="L14" s="15"/>
      <c r="M14" s="93">
        <v>2.09101</v>
      </c>
      <c r="N14" s="15">
        <v>0.007239705560124753</v>
      </c>
    </row>
    <row r="15" spans="1:14" ht="29.25" customHeight="1">
      <c r="A15" s="11">
        <v>8</v>
      </c>
      <c r="B15" s="12" t="s">
        <v>24</v>
      </c>
      <c r="C15" s="93">
        <v>147.292091</v>
      </c>
      <c r="D15" s="93">
        <v>13.661708</v>
      </c>
      <c r="E15" s="59">
        <v>0.09275248865874272</v>
      </c>
      <c r="F15" s="93"/>
      <c r="G15" s="93">
        <v>0.118857</v>
      </c>
      <c r="H15" s="59">
        <v>0.0008069476045390652</v>
      </c>
      <c r="I15" s="93">
        <v>6.474357</v>
      </c>
      <c r="J15" s="15">
        <v>0.04395590391883296</v>
      </c>
      <c r="K15" s="92"/>
      <c r="L15" s="15"/>
      <c r="M15" s="93">
        <v>2.856889</v>
      </c>
      <c r="N15" s="15">
        <v>0.019396078775200495</v>
      </c>
    </row>
    <row r="16" spans="1:14" ht="29.25" customHeight="1">
      <c r="A16" s="11">
        <v>9</v>
      </c>
      <c r="B16" s="12" t="s">
        <v>3</v>
      </c>
      <c r="C16" s="93">
        <v>167.883035</v>
      </c>
      <c r="D16" s="93">
        <v>13.1788</v>
      </c>
      <c r="E16" s="59">
        <v>0.07849989130825517</v>
      </c>
      <c r="F16" s="93"/>
      <c r="G16" s="93">
        <v>4.185059</v>
      </c>
      <c r="H16" s="59">
        <v>0.024928421147497125</v>
      </c>
      <c r="I16" s="93">
        <v>8.689809</v>
      </c>
      <c r="J16" s="15">
        <v>0.05176109069031305</v>
      </c>
      <c r="K16" s="92"/>
      <c r="L16" s="15"/>
      <c r="M16" s="93">
        <v>2.256404</v>
      </c>
      <c r="N16" s="15">
        <v>0.0134403336227511</v>
      </c>
    </row>
    <row r="17" spans="1:14" ht="29.25" customHeight="1">
      <c r="A17" s="11">
        <v>10</v>
      </c>
      <c r="B17" s="12" t="s">
        <v>21</v>
      </c>
      <c r="C17" s="93">
        <v>131.836024</v>
      </c>
      <c r="D17" s="93">
        <v>2.719698</v>
      </c>
      <c r="E17" s="59">
        <v>0.020629399442446777</v>
      </c>
      <c r="F17" s="93">
        <v>3.18338</v>
      </c>
      <c r="G17" s="111">
        <v>0.034854</v>
      </c>
      <c r="H17" s="60">
        <v>0.00026437387098385187</v>
      </c>
      <c r="I17" s="93">
        <v>3.921853</v>
      </c>
      <c r="J17" s="15">
        <v>0.029747961755885476</v>
      </c>
      <c r="K17" s="92">
        <v>0.099762</v>
      </c>
      <c r="L17" s="15">
        <v>0.0007567127479511973</v>
      </c>
      <c r="M17" s="93">
        <v>0.375654</v>
      </c>
      <c r="N17" s="15">
        <v>0.0028494032860092926</v>
      </c>
    </row>
    <row r="18" spans="1:14" ht="29.25" customHeight="1">
      <c r="A18" s="11">
        <v>11</v>
      </c>
      <c r="B18" s="12" t="s">
        <v>27</v>
      </c>
      <c r="C18" s="93">
        <v>112.847409</v>
      </c>
      <c r="D18" s="93">
        <v>2.261861</v>
      </c>
      <c r="E18" s="59">
        <v>0.020043535071328045</v>
      </c>
      <c r="F18" s="94"/>
      <c r="G18" s="93">
        <v>0.060874</v>
      </c>
      <c r="H18" s="59">
        <v>0.00053943639946576</v>
      </c>
      <c r="I18" s="93">
        <v>2.054612</v>
      </c>
      <c r="J18" s="15">
        <v>0.01820699312644387</v>
      </c>
      <c r="K18" s="92"/>
      <c r="L18" s="15"/>
      <c r="M18" s="93">
        <v>1.541032</v>
      </c>
      <c r="N18" s="15">
        <v>0.0136558917360699</v>
      </c>
    </row>
    <row r="19" spans="1:14" ht="29.25" customHeight="1">
      <c r="A19" s="11">
        <v>12</v>
      </c>
      <c r="B19" s="12" t="s">
        <v>17</v>
      </c>
      <c r="C19" s="93">
        <v>40.164347</v>
      </c>
      <c r="D19" s="93">
        <v>0.7826</v>
      </c>
      <c r="E19" s="59">
        <v>0.019484942703039587</v>
      </c>
      <c r="F19" s="93">
        <v>7.159661</v>
      </c>
      <c r="G19" s="111">
        <v>0.036469</v>
      </c>
      <c r="H19" s="59">
        <v>0.0009079943463290963</v>
      </c>
      <c r="I19" s="93">
        <v>0.521562</v>
      </c>
      <c r="J19" s="15">
        <v>0.012985695995505666</v>
      </c>
      <c r="K19" s="92">
        <v>0.128351</v>
      </c>
      <c r="L19" s="15">
        <v>0.003195645132734263</v>
      </c>
      <c r="M19" s="111">
        <v>0.019539</v>
      </c>
      <c r="N19" s="14">
        <v>0.0004864762272868522</v>
      </c>
    </row>
    <row r="20" spans="1:14" ht="29.25" customHeight="1">
      <c r="A20" s="11">
        <v>13</v>
      </c>
      <c r="B20" s="12" t="s">
        <v>9</v>
      </c>
      <c r="C20" s="93">
        <v>26.471223</v>
      </c>
      <c r="D20" s="93">
        <v>0.224141</v>
      </c>
      <c r="E20" s="59">
        <v>0.0084673458419356</v>
      </c>
      <c r="F20" s="93"/>
      <c r="G20" s="93"/>
      <c r="H20" s="59"/>
      <c r="I20" s="93">
        <v>0.250486</v>
      </c>
      <c r="J20" s="15">
        <v>0.009462577531835232</v>
      </c>
      <c r="K20" s="92"/>
      <c r="L20" s="15"/>
      <c r="M20" s="93">
        <v>0.087307</v>
      </c>
      <c r="N20" s="15">
        <v>0.0032981853539596566</v>
      </c>
    </row>
    <row r="21" spans="1:14" ht="29.25" customHeight="1">
      <c r="A21" s="11">
        <v>14</v>
      </c>
      <c r="B21" s="12" t="s">
        <v>80</v>
      </c>
      <c r="C21" s="93">
        <v>26.444851</v>
      </c>
      <c r="D21" s="93">
        <v>5.483133</v>
      </c>
      <c r="E21" s="59">
        <v>0.20734217787803</v>
      </c>
      <c r="F21" s="93"/>
      <c r="G21" s="93"/>
      <c r="H21" s="59"/>
      <c r="I21" s="93">
        <v>0.643064</v>
      </c>
      <c r="J21" s="15">
        <v>0.024317172367505493</v>
      </c>
      <c r="K21" s="92"/>
      <c r="L21" s="15"/>
      <c r="M21" s="93">
        <v>0.067584</v>
      </c>
      <c r="N21" s="15"/>
    </row>
    <row r="22" spans="1:14" ht="29.25" customHeight="1">
      <c r="A22" s="11">
        <v>15</v>
      </c>
      <c r="B22" s="12" t="s">
        <v>19</v>
      </c>
      <c r="C22" s="93">
        <v>33.442374</v>
      </c>
      <c r="D22" s="93">
        <v>5.516533</v>
      </c>
      <c r="E22" s="59">
        <v>0.1649563813860822</v>
      </c>
      <c r="F22" s="93"/>
      <c r="G22" s="93">
        <v>0.625113</v>
      </c>
      <c r="H22" s="59">
        <v>0.018692243559024848</v>
      </c>
      <c r="I22" s="93">
        <v>1.825819</v>
      </c>
      <c r="J22" s="15">
        <v>0.05459597455611256</v>
      </c>
      <c r="K22" s="92"/>
      <c r="L22" s="15"/>
      <c r="M22" s="93">
        <v>0.40314</v>
      </c>
      <c r="N22" s="15">
        <v>0.012054766207686092</v>
      </c>
    </row>
    <row r="23" spans="1:14" ht="29.25" customHeight="1">
      <c r="A23" s="11">
        <v>16</v>
      </c>
      <c r="B23" s="12" t="s">
        <v>16</v>
      </c>
      <c r="C23" s="93">
        <v>25.72411</v>
      </c>
      <c r="D23" s="93">
        <v>0.420507</v>
      </c>
      <c r="E23" s="59">
        <v>0.01634680461248222</v>
      </c>
      <c r="F23" s="93"/>
      <c r="G23" s="93">
        <v>0.086955</v>
      </c>
      <c r="H23" s="59">
        <v>0.0033802918740434558</v>
      </c>
      <c r="I23" s="93">
        <v>0.096025</v>
      </c>
      <c r="J23" s="15">
        <v>0.003732879388247057</v>
      </c>
      <c r="K23" s="92"/>
      <c r="L23" s="15"/>
      <c r="M23" s="93">
        <v>0.057342</v>
      </c>
      <c r="N23" s="15">
        <v>0.0022291150208889636</v>
      </c>
    </row>
    <row r="24" spans="1:14" ht="29.25" customHeight="1">
      <c r="A24" s="11">
        <v>17</v>
      </c>
      <c r="B24" s="61" t="s">
        <v>50</v>
      </c>
      <c r="C24" s="93">
        <v>18.44842</v>
      </c>
      <c r="D24" s="93">
        <v>1.27849</v>
      </c>
      <c r="E24" s="59">
        <v>0.06930078564993641</v>
      </c>
      <c r="F24" s="93"/>
      <c r="G24" s="93">
        <v>0.52905</v>
      </c>
      <c r="H24" s="59">
        <v>0.028677252577727526</v>
      </c>
      <c r="I24" s="93">
        <v>1.325328</v>
      </c>
      <c r="J24" s="15">
        <v>0.07183964805658155</v>
      </c>
      <c r="K24" s="92"/>
      <c r="L24" s="15"/>
      <c r="M24" s="93">
        <v>0.203502</v>
      </c>
      <c r="N24" s="15">
        <v>0.011030863347647116</v>
      </c>
    </row>
    <row r="25" spans="1:14" ht="29.25" customHeight="1">
      <c r="A25" s="11">
        <v>18</v>
      </c>
      <c r="B25" s="12" t="s">
        <v>20</v>
      </c>
      <c r="C25" s="93">
        <v>14.023406</v>
      </c>
      <c r="D25" s="93">
        <v>1.297873</v>
      </c>
      <c r="E25" s="59">
        <v>0.09255048309946956</v>
      </c>
      <c r="F25" s="93"/>
      <c r="G25" s="112">
        <v>3.3E-05</v>
      </c>
      <c r="H25" s="63">
        <v>2.3532086284886856E-06</v>
      </c>
      <c r="I25" s="93">
        <v>0.669059</v>
      </c>
      <c r="J25" s="15">
        <v>0.04771016399297004</v>
      </c>
      <c r="K25" s="92"/>
      <c r="L25" s="15"/>
      <c r="M25" s="93">
        <v>0.615993</v>
      </c>
      <c r="N25" s="15">
        <v>0.04392606189965548</v>
      </c>
    </row>
    <row r="26" spans="1:14" ht="29.25" customHeight="1">
      <c r="A26" s="11">
        <v>19</v>
      </c>
      <c r="B26" s="12" t="s">
        <v>25</v>
      </c>
      <c r="C26" s="93">
        <v>11.505706</v>
      </c>
      <c r="D26" s="93">
        <v>2.104069</v>
      </c>
      <c r="E26" s="59">
        <v>0.18287178552971892</v>
      </c>
      <c r="F26" s="93">
        <v>1.157778</v>
      </c>
      <c r="G26" s="99">
        <v>0.022611</v>
      </c>
      <c r="H26" s="59">
        <v>0.001965198832648774</v>
      </c>
      <c r="I26" s="93">
        <v>0.801629</v>
      </c>
      <c r="J26" s="15">
        <v>0.06967229998750185</v>
      </c>
      <c r="K26" s="92">
        <v>0.117634</v>
      </c>
      <c r="L26" s="15">
        <v>0.010223970610756089</v>
      </c>
      <c r="M26" s="93">
        <v>0.71136</v>
      </c>
      <c r="N26" s="15">
        <v>0.061826714501483006</v>
      </c>
    </row>
    <row r="27" spans="1:14" ht="29.25" customHeight="1">
      <c r="A27" s="11">
        <v>20</v>
      </c>
      <c r="B27" s="12" t="s">
        <v>6</v>
      </c>
      <c r="C27" s="93">
        <v>7.418888</v>
      </c>
      <c r="D27" s="93">
        <v>0.326434</v>
      </c>
      <c r="E27" s="59">
        <v>0.04400039466831148</v>
      </c>
      <c r="F27" s="98"/>
      <c r="G27" s="99">
        <v>0.019634</v>
      </c>
      <c r="H27" s="59">
        <v>0.002646488260774391</v>
      </c>
      <c r="I27" s="93">
        <v>0.282319</v>
      </c>
      <c r="J27" s="15">
        <v>0.0380540857336032</v>
      </c>
      <c r="K27" s="92"/>
      <c r="L27" s="15"/>
      <c r="M27" s="93">
        <v>0.248653</v>
      </c>
      <c r="N27" s="15">
        <v>0.03351620889815293</v>
      </c>
    </row>
    <row r="28" spans="1:14" ht="29.25" customHeight="1">
      <c r="A28" s="11">
        <v>21</v>
      </c>
      <c r="B28" s="12" t="s">
        <v>26</v>
      </c>
      <c r="C28" s="93">
        <v>5.073093</v>
      </c>
      <c r="D28" s="93">
        <v>1.227629</v>
      </c>
      <c r="E28" s="59">
        <v>0.24198827027219885</v>
      </c>
      <c r="F28" s="98"/>
      <c r="G28" s="93">
        <v>0.095812</v>
      </c>
      <c r="H28" s="59">
        <v>0.018886308608968925</v>
      </c>
      <c r="I28" s="93">
        <v>0.522839</v>
      </c>
      <c r="J28" s="15">
        <v>0.10306118969236323</v>
      </c>
      <c r="K28" s="92"/>
      <c r="L28" s="15"/>
      <c r="M28" s="93">
        <v>0.157485</v>
      </c>
      <c r="N28" s="15">
        <v>0.03104319199352348</v>
      </c>
    </row>
    <row r="29" spans="1:14" ht="29.25" customHeight="1">
      <c r="A29" s="11">
        <v>22</v>
      </c>
      <c r="B29" s="12" t="s">
        <v>32</v>
      </c>
      <c r="C29" s="93">
        <v>7.375881</v>
      </c>
      <c r="D29" s="93"/>
      <c r="E29" s="59"/>
      <c r="F29" s="93">
        <v>1.25541</v>
      </c>
      <c r="G29" s="93"/>
      <c r="H29" s="59"/>
      <c r="I29" s="111">
        <v>0.036618</v>
      </c>
      <c r="J29" s="15">
        <v>0.0049645594878767706</v>
      </c>
      <c r="K29" s="97">
        <v>0.007562</v>
      </c>
      <c r="L29" s="15">
        <v>0.001025233460246986</v>
      </c>
      <c r="M29" s="112">
        <v>3.6E-05</v>
      </c>
      <c r="N29" s="23">
        <v>4.880772886655845E-06</v>
      </c>
    </row>
    <row r="30" spans="1:14" ht="29.25" customHeight="1">
      <c r="A30" s="11">
        <v>23</v>
      </c>
      <c r="B30" s="12" t="s">
        <v>4</v>
      </c>
      <c r="C30" s="93">
        <v>3.541742</v>
      </c>
      <c r="D30" s="99">
        <v>0.00891</v>
      </c>
      <c r="E30" s="59">
        <v>0.0025157111952254</v>
      </c>
      <c r="F30" s="93"/>
      <c r="G30" s="113">
        <v>0.019329</v>
      </c>
      <c r="H30" s="59">
        <v>0.005457483916106819</v>
      </c>
      <c r="I30" s="111">
        <v>0.026576</v>
      </c>
      <c r="J30" s="15">
        <v>0.007503652157610576</v>
      </c>
      <c r="K30" s="97"/>
      <c r="L30" s="15"/>
      <c r="M30" s="99">
        <v>0.001539</v>
      </c>
      <c r="N30" s="14">
        <v>0.00043453193372075094</v>
      </c>
    </row>
    <row r="31" spans="1:14" ht="29.25" customHeight="1">
      <c r="A31" s="11">
        <v>24</v>
      </c>
      <c r="B31" s="12" t="s">
        <v>11</v>
      </c>
      <c r="C31" s="93">
        <v>4.520741</v>
      </c>
      <c r="D31" s="93">
        <v>0.090006</v>
      </c>
      <c r="E31" s="59">
        <v>0.01990956792260384</v>
      </c>
      <c r="F31" s="93"/>
      <c r="G31" s="113">
        <v>0.014919</v>
      </c>
      <c r="H31" s="59">
        <v>0.0033001227011235546</v>
      </c>
      <c r="I31" s="111">
        <v>0.098215</v>
      </c>
      <c r="J31" s="15">
        <v>0.02172542067771633</v>
      </c>
      <c r="K31" s="92"/>
      <c r="L31" s="15"/>
      <c r="M31" s="99">
        <v>0.003261</v>
      </c>
      <c r="N31" s="15">
        <v>0.0007213419216009056</v>
      </c>
    </row>
    <row r="32" spans="1:14" ht="29.25" customHeight="1">
      <c r="A32" s="11">
        <v>25</v>
      </c>
      <c r="B32" s="12" t="s">
        <v>12</v>
      </c>
      <c r="C32" s="93">
        <v>1.171632</v>
      </c>
      <c r="D32" s="93">
        <v>0.262084</v>
      </c>
      <c r="E32" s="59">
        <v>0.2236913979816188</v>
      </c>
      <c r="F32" s="99">
        <v>0.004554</v>
      </c>
      <c r="G32" s="113">
        <v>0.04339</v>
      </c>
      <c r="H32" s="59">
        <v>0.03703381266472749</v>
      </c>
      <c r="I32" s="93">
        <v>0.319876</v>
      </c>
      <c r="J32" s="15">
        <v>0.27301746623513184</v>
      </c>
      <c r="K32" s="92"/>
      <c r="L32" s="15"/>
      <c r="M32" s="99">
        <v>0.001459</v>
      </c>
      <c r="N32" s="15">
        <v>0.0012452715528425307</v>
      </c>
    </row>
    <row r="33" spans="1:14" ht="29.25" customHeight="1">
      <c r="A33" s="11">
        <v>26</v>
      </c>
      <c r="B33" s="12" t="s">
        <v>13</v>
      </c>
      <c r="C33" s="93">
        <v>1.40147</v>
      </c>
      <c r="D33" s="93"/>
      <c r="E33" s="59"/>
      <c r="F33" s="99"/>
      <c r="G33" s="113"/>
      <c r="H33" s="59"/>
      <c r="I33" s="111">
        <v>0.0075</v>
      </c>
      <c r="J33" s="15">
        <v>0.0053515237571978</v>
      </c>
      <c r="K33" s="97"/>
      <c r="L33" s="15"/>
      <c r="M33" s="99"/>
      <c r="N33" s="15"/>
    </row>
    <row r="34" spans="1:14" ht="29.25" customHeight="1">
      <c r="A34" s="11">
        <v>27</v>
      </c>
      <c r="B34" s="12" t="s">
        <v>28</v>
      </c>
      <c r="C34" s="93">
        <v>1.359569</v>
      </c>
      <c r="D34" s="101">
        <v>0.000835</v>
      </c>
      <c r="E34" s="59">
        <v>0.0006141652244203862</v>
      </c>
      <c r="F34" s="101">
        <v>9.4E-05</v>
      </c>
      <c r="G34" s="113">
        <v>0.072219</v>
      </c>
      <c r="H34" s="59">
        <v>0.05311903993103697</v>
      </c>
      <c r="I34" s="111">
        <v>0.0271</v>
      </c>
      <c r="J34" s="15">
        <v>0.019932787523104747</v>
      </c>
      <c r="K34" s="102"/>
      <c r="L34" s="14"/>
      <c r="M34" s="99"/>
      <c r="N34" s="15"/>
    </row>
    <row r="35" spans="1:14" ht="29.25" customHeight="1">
      <c r="A35" s="11">
        <v>28</v>
      </c>
      <c r="B35" s="12" t="s">
        <v>8</v>
      </c>
      <c r="C35" s="93">
        <v>1.031512</v>
      </c>
      <c r="D35" s="93">
        <v>0.17649</v>
      </c>
      <c r="E35" s="59">
        <v>0.17109834883161806</v>
      </c>
      <c r="F35" s="93"/>
      <c r="G35" s="113"/>
      <c r="H35" s="59"/>
      <c r="I35" s="111">
        <v>0.032548</v>
      </c>
      <c r="J35" s="15">
        <v>0.03155368042252538</v>
      </c>
      <c r="K35" s="97"/>
      <c r="L35" s="15"/>
      <c r="M35" s="112">
        <v>4.3E-05</v>
      </c>
      <c r="N35" s="73">
        <v>4.16863788302996E-05</v>
      </c>
    </row>
    <row r="36" spans="1:14" ht="29.25" customHeight="1">
      <c r="A36" s="11">
        <v>29</v>
      </c>
      <c r="B36" s="12" t="s">
        <v>14</v>
      </c>
      <c r="C36" s="93">
        <v>0.525477</v>
      </c>
      <c r="D36" s="93"/>
      <c r="E36" s="59"/>
      <c r="F36" s="93">
        <v>0.080842</v>
      </c>
      <c r="G36" s="113"/>
      <c r="H36" s="59"/>
      <c r="I36" s="111">
        <v>0.007726</v>
      </c>
      <c r="J36" s="15">
        <v>0.014702831903204138</v>
      </c>
      <c r="K36" s="102">
        <v>0.000808</v>
      </c>
      <c r="L36" s="15">
        <v>0.0015376505536874117</v>
      </c>
      <c r="M36" s="99"/>
      <c r="N36" s="15"/>
    </row>
    <row r="37" spans="1:14" ht="29.25" customHeight="1">
      <c r="A37" s="11">
        <v>30</v>
      </c>
      <c r="B37" s="12" t="s">
        <v>5</v>
      </c>
      <c r="C37" s="93">
        <v>0.769726</v>
      </c>
      <c r="D37" s="93"/>
      <c r="E37" s="59"/>
      <c r="F37" s="98"/>
      <c r="G37" s="113"/>
      <c r="H37" s="59"/>
      <c r="I37" s="111">
        <v>0.006228</v>
      </c>
      <c r="J37" s="15">
        <v>0.008091190891304178</v>
      </c>
      <c r="K37" s="97"/>
      <c r="L37" s="15"/>
      <c r="M37" s="99"/>
      <c r="N37" s="15"/>
    </row>
    <row r="38" spans="1:14" ht="29.25" customHeight="1">
      <c r="A38" s="11">
        <v>31</v>
      </c>
      <c r="B38" s="12" t="s">
        <v>81</v>
      </c>
      <c r="C38" s="93">
        <v>0.700145</v>
      </c>
      <c r="D38" s="111">
        <v>0.039683</v>
      </c>
      <c r="E38" s="59">
        <v>0.05667825950338859</v>
      </c>
      <c r="F38" s="94"/>
      <c r="G38" s="113">
        <v>0.060118</v>
      </c>
      <c r="H38" s="59">
        <v>0.08586507080676145</v>
      </c>
      <c r="I38" s="111">
        <v>0.029697</v>
      </c>
      <c r="J38" s="15">
        <v>0.0424154996465018</v>
      </c>
      <c r="K38" s="97"/>
      <c r="L38" s="15"/>
      <c r="M38" s="99">
        <v>0.000836</v>
      </c>
      <c r="N38" s="15">
        <v>0.001194038377764606</v>
      </c>
    </row>
    <row r="39" spans="1:14" ht="29.25" customHeight="1">
      <c r="A39" s="11">
        <v>32</v>
      </c>
      <c r="B39" s="12" t="s">
        <v>31</v>
      </c>
      <c r="C39" s="93">
        <v>0.299406</v>
      </c>
      <c r="D39" s="93"/>
      <c r="E39" s="59"/>
      <c r="F39" s="94"/>
      <c r="G39" s="113"/>
      <c r="H39" s="59"/>
      <c r="I39" s="111"/>
      <c r="J39" s="14"/>
      <c r="K39" s="92"/>
      <c r="L39" s="15"/>
      <c r="M39" s="93"/>
      <c r="N39" s="15"/>
    </row>
    <row r="40" spans="1:14" ht="29.25" customHeight="1">
      <c r="A40" s="33">
        <v>33</v>
      </c>
      <c r="B40" s="34" t="s">
        <v>18</v>
      </c>
      <c r="C40" s="114"/>
      <c r="D40" s="114"/>
      <c r="E40" s="69"/>
      <c r="F40" s="106"/>
      <c r="G40" s="115">
        <v>0.039034</v>
      </c>
      <c r="H40" s="116" t="s">
        <v>84</v>
      </c>
      <c r="I40" s="117"/>
      <c r="J40" s="108"/>
      <c r="K40" s="105"/>
      <c r="L40" s="37"/>
      <c r="M40" s="114"/>
      <c r="N40" s="37"/>
    </row>
    <row r="41" spans="1:14" s="84" customFormat="1" ht="29.25" customHeight="1">
      <c r="A41" s="40"/>
      <c r="B41" s="41" t="s">
        <v>40</v>
      </c>
      <c r="C41" s="71">
        <v>8560.602165000002</v>
      </c>
      <c r="D41" s="71">
        <v>288.171529</v>
      </c>
      <c r="E41" s="72">
        <v>0.03366253021057193</v>
      </c>
      <c r="F41" s="71">
        <v>1093.932988</v>
      </c>
      <c r="G41" s="71">
        <v>55.331843000000006</v>
      </c>
      <c r="H41" s="72">
        <v>0.006463545663437566</v>
      </c>
      <c r="I41" s="109">
        <v>368.24757300000005</v>
      </c>
      <c r="J41" s="72">
        <v>0.043016550226522524</v>
      </c>
      <c r="K41" s="71">
        <v>47.61586500000001</v>
      </c>
      <c r="L41" s="45">
        <v>0.0055622097700880595</v>
      </c>
      <c r="M41" s="71">
        <v>61.15886000000001</v>
      </c>
      <c r="N41" s="45">
        <v>0.007144224065223804</v>
      </c>
    </row>
    <row r="42" ht="15.75">
      <c r="M42" s="4"/>
    </row>
    <row r="43" spans="1:13" s="10" customFormat="1" ht="12.75" customHeight="1">
      <c r="A43" s="58"/>
      <c r="B43" s="129" t="s">
        <v>94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s="10" customFormat="1" ht="12.75" customHeight="1">
      <c r="A44" s="58"/>
      <c r="B44" s="130" t="s">
        <v>63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0:13" ht="15.75">
      <c r="J45" s="110"/>
      <c r="K45" s="110"/>
      <c r="M45" s="4"/>
    </row>
    <row r="46" ht="15.75">
      <c r="M46" s="4"/>
    </row>
    <row r="47" spans="11:13" ht="15.75">
      <c r="K47" s="110"/>
      <c r="M47" s="4"/>
    </row>
    <row r="48" ht="15.75">
      <c r="M48" s="4"/>
    </row>
    <row r="49" spans="8:13" ht="15.75">
      <c r="H49" s="80"/>
      <c r="I49" s="80"/>
      <c r="J49" s="80"/>
      <c r="K49" s="80"/>
      <c r="L49" s="80"/>
      <c r="M49" s="4"/>
    </row>
    <row r="50" spans="8:13" ht="15.75">
      <c r="H50" s="80"/>
      <c r="I50" s="85"/>
      <c r="J50" s="86"/>
      <c r="K50" s="86"/>
      <c r="L50" s="80"/>
      <c r="M50" s="4"/>
    </row>
    <row r="51" spans="8:13" ht="15.75">
      <c r="H51" s="80"/>
      <c r="I51" s="85"/>
      <c r="J51" s="86"/>
      <c r="K51" s="86"/>
      <c r="L51" s="80"/>
      <c r="M51" s="4"/>
    </row>
    <row r="52" spans="8:13" ht="15.75">
      <c r="H52" s="80"/>
      <c r="I52" s="87"/>
      <c r="J52" s="86"/>
      <c r="K52" s="86"/>
      <c r="L52" s="80"/>
      <c r="M52" s="4"/>
    </row>
    <row r="53" spans="8:13" ht="15.75">
      <c r="H53" s="80"/>
      <c r="I53" s="85"/>
      <c r="J53" s="86"/>
      <c r="K53" s="86"/>
      <c r="L53" s="80"/>
      <c r="M53" s="4"/>
    </row>
    <row r="54" spans="8:13" ht="15.75">
      <c r="H54" s="80"/>
      <c r="I54" s="85"/>
      <c r="J54" s="86"/>
      <c r="K54" s="86"/>
      <c r="L54" s="80"/>
      <c r="M54" s="4"/>
    </row>
    <row r="55" spans="8:13" ht="15.75">
      <c r="H55" s="80"/>
      <c r="I55" s="85"/>
      <c r="J55" s="86"/>
      <c r="K55" s="86"/>
      <c r="L55" s="80"/>
      <c r="M55" s="4"/>
    </row>
    <row r="56" spans="8:13" ht="15.75">
      <c r="H56" s="80"/>
      <c r="I56" s="85"/>
      <c r="J56" s="86"/>
      <c r="K56" s="86"/>
      <c r="L56" s="80"/>
      <c r="M56" s="4"/>
    </row>
    <row r="57" spans="8:13" ht="15.75">
      <c r="H57" s="80"/>
      <c r="I57" s="85"/>
      <c r="J57" s="86"/>
      <c r="K57" s="86"/>
      <c r="L57" s="80"/>
      <c r="M57" s="4"/>
    </row>
    <row r="58" spans="8:12" ht="15.75">
      <c r="H58" s="80"/>
      <c r="I58" s="85"/>
      <c r="J58" s="86"/>
      <c r="K58" s="86"/>
      <c r="L58" s="80"/>
    </row>
    <row r="59" spans="8:12" ht="15.75">
      <c r="H59" s="80"/>
      <c r="I59" s="85"/>
      <c r="J59" s="86"/>
      <c r="K59" s="86"/>
      <c r="L59" s="80"/>
    </row>
    <row r="60" spans="8:12" ht="15.75">
      <c r="H60" s="80"/>
      <c r="I60" s="88"/>
      <c r="J60" s="48"/>
      <c r="K60" s="86"/>
      <c r="L60" s="80"/>
    </row>
    <row r="61" spans="8:12" ht="15.75">
      <c r="H61" s="80"/>
      <c r="I61" s="89"/>
      <c r="J61" s="48"/>
      <c r="K61" s="86"/>
      <c r="L61" s="80"/>
    </row>
    <row r="62" spans="8:12" ht="15.75">
      <c r="H62" s="80"/>
      <c r="I62" s="89"/>
      <c r="J62" s="48"/>
      <c r="K62" s="86"/>
      <c r="L62" s="80"/>
    </row>
    <row r="63" spans="8:12" ht="15.75">
      <c r="H63" s="80"/>
      <c r="I63" s="88"/>
      <c r="J63" s="48"/>
      <c r="K63" s="86"/>
      <c r="L63" s="80"/>
    </row>
    <row r="64" spans="8:12" ht="15.75">
      <c r="H64" s="80"/>
      <c r="I64" s="88"/>
      <c r="J64" s="48"/>
      <c r="K64" s="86"/>
      <c r="L64" s="80"/>
    </row>
    <row r="65" spans="8:12" ht="15.75">
      <c r="H65" s="80"/>
      <c r="I65" s="89"/>
      <c r="J65" s="48"/>
      <c r="K65" s="86"/>
      <c r="L65" s="80"/>
    </row>
    <row r="66" spans="8:12" ht="15.75">
      <c r="H66" s="80"/>
      <c r="I66" s="89"/>
      <c r="J66" s="48"/>
      <c r="K66" s="86"/>
      <c r="L66" s="80"/>
    </row>
    <row r="67" spans="8:12" ht="15.75">
      <c r="H67" s="80"/>
      <c r="I67" s="89"/>
      <c r="J67" s="48"/>
      <c r="K67" s="86"/>
      <c r="L67" s="80"/>
    </row>
    <row r="68" spans="8:12" ht="15.75">
      <c r="H68" s="80"/>
      <c r="I68" s="89"/>
      <c r="J68" s="48"/>
      <c r="K68" s="86"/>
      <c r="L68" s="80"/>
    </row>
    <row r="69" spans="8:12" ht="15.75">
      <c r="H69" s="80"/>
      <c r="I69" s="89"/>
      <c r="J69" s="48"/>
      <c r="K69" s="86"/>
      <c r="L69" s="80"/>
    </row>
    <row r="70" spans="8:12" ht="15.75">
      <c r="H70" s="80"/>
      <c r="I70" s="89"/>
      <c r="J70" s="48"/>
      <c r="K70" s="86"/>
      <c r="L70" s="80"/>
    </row>
    <row r="71" spans="8:12" ht="15.75">
      <c r="H71" s="80"/>
      <c r="I71" s="90"/>
      <c r="J71" s="91"/>
      <c r="K71" s="86"/>
      <c r="L71" s="80"/>
    </row>
    <row r="72" spans="8:12" ht="15.75">
      <c r="H72" s="80"/>
      <c r="I72" s="80"/>
      <c r="J72" s="80"/>
      <c r="K72" s="80"/>
      <c r="L72" s="80"/>
    </row>
    <row r="73" spans="8:12" ht="15.75">
      <c r="H73" s="80"/>
      <c r="I73" s="80"/>
      <c r="J73" s="80"/>
      <c r="K73" s="80"/>
      <c r="L73" s="80"/>
    </row>
    <row r="74" spans="8:12" ht="15.75">
      <c r="H74" s="80"/>
      <c r="I74" s="80"/>
      <c r="J74" s="80"/>
      <c r="K74" s="80"/>
      <c r="L74" s="80"/>
    </row>
    <row r="75" spans="8:12" ht="15.75">
      <c r="H75" s="80"/>
      <c r="I75" s="80"/>
      <c r="J75" s="80"/>
      <c r="K75" s="80"/>
      <c r="L75" s="80"/>
    </row>
    <row r="76" spans="8:12" ht="15.75">
      <c r="H76" s="80"/>
      <c r="I76" s="80"/>
      <c r="J76" s="80"/>
      <c r="K76" s="80"/>
      <c r="L76" s="80"/>
    </row>
    <row r="77" spans="8:12" ht="15.75">
      <c r="H77" s="80"/>
      <c r="I77" s="80"/>
      <c r="J77" s="80"/>
      <c r="K77" s="80"/>
      <c r="L77" s="80"/>
    </row>
    <row r="78" spans="8:12" ht="15.75">
      <c r="H78" s="80"/>
      <c r="I78" s="80"/>
      <c r="J78" s="80"/>
      <c r="K78" s="80"/>
      <c r="L78" s="80"/>
    </row>
  </sheetData>
  <sheetProtection/>
  <mergeCells count="16">
    <mergeCell ref="A4:A7"/>
    <mergeCell ref="I5:L5"/>
    <mergeCell ref="M5:M7"/>
    <mergeCell ref="N5:N7"/>
    <mergeCell ref="D6:E6"/>
    <mergeCell ref="B2:N2"/>
    <mergeCell ref="I6:J6"/>
    <mergeCell ref="K6:L6"/>
    <mergeCell ref="B43:M43"/>
    <mergeCell ref="B44:M44"/>
    <mergeCell ref="B4:B7"/>
    <mergeCell ref="C4:N4"/>
    <mergeCell ref="C5:C7"/>
    <mergeCell ref="D5:E5"/>
    <mergeCell ref="F5:F7"/>
    <mergeCell ref="G5:H6"/>
  </mergeCells>
  <printOptions/>
  <pageMargins left="0.17" right="0.17" top="0.17" bottom="0.2" header="0.17" footer="0.16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zoomScale="75" zoomScaleNormal="75" zoomScalePageLayoutView="0" workbookViewId="0" topLeftCell="A1">
      <selection activeCell="D5" sqref="D5:E5"/>
    </sheetView>
  </sheetViews>
  <sheetFormatPr defaultColWidth="8.875" defaultRowHeight="12.75"/>
  <cols>
    <col min="1" max="1" width="7.125" style="57" customWidth="1"/>
    <col min="2" max="2" width="41.25390625" style="2" customWidth="1"/>
    <col min="3" max="3" width="19.125" style="3" customWidth="1"/>
    <col min="4" max="4" width="16.875" style="1" customWidth="1"/>
    <col min="5" max="5" width="15.875" style="1" customWidth="1"/>
    <col min="6" max="6" width="21.00390625" style="1" customWidth="1"/>
    <col min="7" max="7" width="18.125" style="1" customWidth="1"/>
    <col min="8" max="12" width="15.875" style="1" customWidth="1"/>
    <col min="13" max="13" width="19.125" style="1" customWidth="1"/>
    <col min="14" max="14" width="21.625" style="1" customWidth="1"/>
    <col min="15" max="15" width="5.75390625" style="1" customWidth="1"/>
    <col min="16" max="16384" width="8.875" style="1" customWidth="1"/>
  </cols>
  <sheetData>
    <row r="2" spans="2:14" ht="23.25" customHeight="1">
      <c r="B2" s="128" t="s">
        <v>48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4" spans="1:14" ht="24.75" customHeight="1">
      <c r="A4" s="132" t="s">
        <v>92</v>
      </c>
      <c r="B4" s="123" t="s">
        <v>0</v>
      </c>
      <c r="C4" s="125" t="s">
        <v>96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26.25" customHeight="1">
      <c r="A5" s="132"/>
      <c r="B5" s="123"/>
      <c r="C5" s="123" t="s">
        <v>101</v>
      </c>
      <c r="D5" s="122" t="s">
        <v>35</v>
      </c>
      <c r="E5" s="122"/>
      <c r="F5" s="122" t="s">
        <v>102</v>
      </c>
      <c r="G5" s="121" t="s">
        <v>72</v>
      </c>
      <c r="H5" s="121"/>
      <c r="I5" s="123" t="s">
        <v>73</v>
      </c>
      <c r="J5" s="123"/>
      <c r="K5" s="123"/>
      <c r="L5" s="123"/>
      <c r="M5" s="123" t="s">
        <v>103</v>
      </c>
      <c r="N5" s="127" t="s">
        <v>83</v>
      </c>
    </row>
    <row r="6" spans="1:14" ht="62.25" customHeight="1">
      <c r="A6" s="132"/>
      <c r="B6" s="123"/>
      <c r="C6" s="123"/>
      <c r="D6" s="123" t="s">
        <v>75</v>
      </c>
      <c r="E6" s="123"/>
      <c r="F6" s="122"/>
      <c r="G6" s="121"/>
      <c r="H6" s="121"/>
      <c r="I6" s="123" t="s">
        <v>76</v>
      </c>
      <c r="J6" s="123"/>
      <c r="K6" s="123" t="s">
        <v>77</v>
      </c>
      <c r="L6" s="123"/>
      <c r="M6" s="123"/>
      <c r="N6" s="127"/>
    </row>
    <row r="7" spans="1:14" ht="63.75" customHeight="1">
      <c r="A7" s="132"/>
      <c r="B7" s="123"/>
      <c r="C7" s="123"/>
      <c r="D7" s="31" t="s">
        <v>104</v>
      </c>
      <c r="E7" s="32" t="s">
        <v>65</v>
      </c>
      <c r="F7" s="122"/>
      <c r="G7" s="47" t="s">
        <v>104</v>
      </c>
      <c r="H7" s="31" t="s">
        <v>65</v>
      </c>
      <c r="I7" s="47" t="s">
        <v>104</v>
      </c>
      <c r="J7" s="31" t="s">
        <v>65</v>
      </c>
      <c r="K7" s="47" t="s">
        <v>104</v>
      </c>
      <c r="L7" s="31" t="s">
        <v>65</v>
      </c>
      <c r="M7" s="123"/>
      <c r="N7" s="127"/>
    </row>
    <row r="8" spans="1:14" ht="29.25" customHeight="1">
      <c r="A8" s="26">
        <v>1</v>
      </c>
      <c r="B8" s="27" t="s">
        <v>30</v>
      </c>
      <c r="C8" s="104">
        <v>2371.294785</v>
      </c>
      <c r="D8" s="104">
        <v>69.960263</v>
      </c>
      <c r="E8" s="68">
        <f aca="true" t="shared" si="0" ref="E8:E17">D8/C8</f>
        <v>0.029502980161954007</v>
      </c>
      <c r="F8" s="104">
        <v>206.102912</v>
      </c>
      <c r="G8" s="104">
        <v>5.943134</v>
      </c>
      <c r="H8" s="68">
        <f aca="true" t="shared" si="1" ref="H8:H17">G8/C8</f>
        <v>0.0025062822377016273</v>
      </c>
      <c r="I8" s="104">
        <v>170.993372</v>
      </c>
      <c r="J8" s="29">
        <f aca="true" t="shared" si="2" ref="J8:J17">I8/C8</f>
        <v>0.07210970693380073</v>
      </c>
      <c r="K8" s="103">
        <v>4.617926</v>
      </c>
      <c r="L8" s="29">
        <f>K8/C8</f>
        <v>0.0019474280588020606</v>
      </c>
      <c r="M8" s="104">
        <v>21.550224</v>
      </c>
      <c r="N8" s="29">
        <f aca="true" t="shared" si="3" ref="N8:N17">M8/C8</f>
        <v>0.009087956561250566</v>
      </c>
    </row>
    <row r="9" spans="1:14" ht="29.25" customHeight="1">
      <c r="A9" s="11">
        <v>2</v>
      </c>
      <c r="B9" s="12" t="s">
        <v>79</v>
      </c>
      <c r="C9" s="93">
        <v>2074.677665</v>
      </c>
      <c r="D9" s="93">
        <v>46.714833</v>
      </c>
      <c r="E9" s="59">
        <f t="shared" si="0"/>
        <v>0.022516670318519092</v>
      </c>
      <c r="F9" s="93">
        <v>228.96374</v>
      </c>
      <c r="G9" s="93">
        <v>24.551623</v>
      </c>
      <c r="H9" s="59">
        <f t="shared" si="1"/>
        <v>0.011833945780681067</v>
      </c>
      <c r="I9" s="93">
        <v>78.747908</v>
      </c>
      <c r="J9" s="15">
        <f t="shared" si="2"/>
        <v>0.03795669531150999</v>
      </c>
      <c r="K9" s="92">
        <v>3.419208</v>
      </c>
      <c r="L9" s="15">
        <f>K9/C9</f>
        <v>0.0016480670986545756</v>
      </c>
      <c r="M9" s="93">
        <v>10.831315</v>
      </c>
      <c r="N9" s="15">
        <f t="shared" si="3"/>
        <v>0.005220721841626419</v>
      </c>
    </row>
    <row r="10" spans="1:14" ht="29.25" customHeight="1">
      <c r="A10" s="26">
        <v>3</v>
      </c>
      <c r="B10" s="12" t="s">
        <v>29</v>
      </c>
      <c r="C10" s="93">
        <v>902.821523</v>
      </c>
      <c r="D10" s="93">
        <v>33.89808</v>
      </c>
      <c r="E10" s="59">
        <f t="shared" si="0"/>
        <v>0.03754682308343684</v>
      </c>
      <c r="F10" s="93">
        <v>270.839547</v>
      </c>
      <c r="G10" s="93">
        <v>0.939512</v>
      </c>
      <c r="H10" s="59">
        <f t="shared" si="1"/>
        <v>0.0010406397898867993</v>
      </c>
      <c r="I10" s="93">
        <v>20.658153</v>
      </c>
      <c r="J10" s="15">
        <f t="shared" si="2"/>
        <v>0.02288176840462852</v>
      </c>
      <c r="K10" s="93">
        <v>27.670744</v>
      </c>
      <c r="L10" s="15">
        <f>K10/C10</f>
        <v>0.030649185132463883</v>
      </c>
      <c r="M10" s="93">
        <v>12.672384</v>
      </c>
      <c r="N10" s="15">
        <f t="shared" si="3"/>
        <v>0.014036422124597488</v>
      </c>
    </row>
    <row r="11" spans="1:14" ht="29.25" customHeight="1">
      <c r="A11" s="11">
        <v>4</v>
      </c>
      <c r="B11" s="12" t="s">
        <v>2</v>
      </c>
      <c r="C11" s="93">
        <v>899.949928</v>
      </c>
      <c r="D11" s="93">
        <v>23.882755</v>
      </c>
      <c r="E11" s="59">
        <f t="shared" si="0"/>
        <v>0.026537870893634873</v>
      </c>
      <c r="F11" s="93">
        <v>284.371126</v>
      </c>
      <c r="G11" s="93">
        <v>10.63587</v>
      </c>
      <c r="H11" s="59">
        <f t="shared" si="1"/>
        <v>0.01181829085051052</v>
      </c>
      <c r="I11" s="93">
        <v>40.731587</v>
      </c>
      <c r="J11" s="15">
        <f t="shared" si="2"/>
        <v>0.04525983694506168</v>
      </c>
      <c r="K11" s="92">
        <v>11.769543</v>
      </c>
      <c r="L11" s="15">
        <f>K11/C11</f>
        <v>0.013077997601662124</v>
      </c>
      <c r="M11" s="93">
        <v>8.679095</v>
      </c>
      <c r="N11" s="15">
        <f t="shared" si="3"/>
        <v>0.009643975436820081</v>
      </c>
    </row>
    <row r="12" spans="1:14" ht="29.25" customHeight="1">
      <c r="A12" s="26">
        <v>5</v>
      </c>
      <c r="B12" s="18" t="s">
        <v>23</v>
      </c>
      <c r="C12" s="93">
        <v>777.774705</v>
      </c>
      <c r="D12" s="93">
        <v>21.719091</v>
      </c>
      <c r="E12" s="59">
        <f t="shared" si="0"/>
        <v>0.02792465589376553</v>
      </c>
      <c r="F12" s="93"/>
      <c r="G12" s="93">
        <v>2.300938</v>
      </c>
      <c r="H12" s="59">
        <f t="shared" si="1"/>
        <v>0.0029583605447801235</v>
      </c>
      <c r="I12" s="93">
        <v>20.856428</v>
      </c>
      <c r="J12" s="15">
        <f t="shared" si="2"/>
        <v>0.026815513369003174</v>
      </c>
      <c r="K12" s="92"/>
      <c r="L12" s="15"/>
      <c r="M12" s="93">
        <v>2.434831</v>
      </c>
      <c r="N12" s="15">
        <f t="shared" si="3"/>
        <v>0.0031305093677480803</v>
      </c>
    </row>
    <row r="13" spans="1:14" ht="29.25" customHeight="1">
      <c r="A13" s="11">
        <v>6</v>
      </c>
      <c r="B13" s="12" t="s">
        <v>10</v>
      </c>
      <c r="C13" s="93">
        <v>707.62282</v>
      </c>
      <c r="D13" s="93">
        <v>24.735225</v>
      </c>
      <c r="E13" s="59">
        <f t="shared" si="0"/>
        <v>0.03495538060799113</v>
      </c>
      <c r="F13" s="93">
        <v>162.686742</v>
      </c>
      <c r="G13" s="93">
        <v>3.267874</v>
      </c>
      <c r="H13" s="59">
        <f t="shared" si="1"/>
        <v>0.004618101490847906</v>
      </c>
      <c r="I13" s="93">
        <v>22.170696</v>
      </c>
      <c r="J13" s="15">
        <f t="shared" si="2"/>
        <v>0.03133123377790445</v>
      </c>
      <c r="K13" s="92">
        <v>2.526799</v>
      </c>
      <c r="L13" s="15">
        <f>K13/C13</f>
        <v>0.003570827464269736</v>
      </c>
      <c r="M13" s="93">
        <v>3.420649</v>
      </c>
      <c r="N13" s="15">
        <f t="shared" si="3"/>
        <v>0.004834000407166066</v>
      </c>
    </row>
    <row r="14" spans="1:14" ht="29.25" customHeight="1">
      <c r="A14" s="26">
        <v>7</v>
      </c>
      <c r="B14" s="12" t="s">
        <v>7</v>
      </c>
      <c r="C14" s="93">
        <v>294.971479</v>
      </c>
      <c r="D14" s="93">
        <v>13.454517</v>
      </c>
      <c r="E14" s="59">
        <f t="shared" si="0"/>
        <v>0.04561294212448248</v>
      </c>
      <c r="F14" s="93"/>
      <c r="G14" s="93">
        <v>1.787653</v>
      </c>
      <c r="H14" s="59">
        <f t="shared" si="1"/>
        <v>0.006060426608228113</v>
      </c>
      <c r="I14" s="93">
        <v>8.69667</v>
      </c>
      <c r="J14" s="15">
        <f t="shared" si="2"/>
        <v>0.029483087753036624</v>
      </c>
      <c r="K14" s="92"/>
      <c r="L14" s="15"/>
      <c r="M14" s="93">
        <v>2.592767</v>
      </c>
      <c r="N14" s="15">
        <f t="shared" si="3"/>
        <v>0.008789890496497798</v>
      </c>
    </row>
    <row r="15" spans="1:14" ht="29.25" customHeight="1">
      <c r="A15" s="11">
        <v>8</v>
      </c>
      <c r="B15" s="12" t="s">
        <v>24</v>
      </c>
      <c r="C15" s="93">
        <v>145.405797</v>
      </c>
      <c r="D15" s="93">
        <v>10.315783</v>
      </c>
      <c r="E15" s="59">
        <f t="shared" si="0"/>
        <v>0.07094478495929567</v>
      </c>
      <c r="F15" s="93"/>
      <c r="G15" s="93">
        <v>0.119728</v>
      </c>
      <c r="H15" s="59">
        <f t="shared" si="1"/>
        <v>0.0008234059609053963</v>
      </c>
      <c r="I15" s="93">
        <v>6.98975</v>
      </c>
      <c r="J15" s="15">
        <f t="shared" si="2"/>
        <v>0.04807064191532886</v>
      </c>
      <c r="K15" s="92"/>
      <c r="L15" s="15"/>
      <c r="M15" s="93">
        <v>5.941274</v>
      </c>
      <c r="N15" s="15">
        <f t="shared" si="3"/>
        <v>0.0408599527844134</v>
      </c>
    </row>
    <row r="16" spans="1:14" ht="29.25" customHeight="1">
      <c r="A16" s="26">
        <v>9</v>
      </c>
      <c r="B16" s="12" t="s">
        <v>3</v>
      </c>
      <c r="C16" s="93">
        <v>175.19462</v>
      </c>
      <c r="D16" s="93">
        <v>13.670997</v>
      </c>
      <c r="E16" s="59">
        <f t="shared" si="0"/>
        <v>0.07803320101952903</v>
      </c>
      <c r="F16" s="93"/>
      <c r="G16" s="93">
        <v>4.198935</v>
      </c>
      <c r="H16" s="59">
        <f t="shared" si="1"/>
        <v>0.023967259953530537</v>
      </c>
      <c r="I16" s="93">
        <v>9.884087</v>
      </c>
      <c r="J16" s="15">
        <f t="shared" si="2"/>
        <v>0.05641775415249624</v>
      </c>
      <c r="K16" s="92"/>
      <c r="L16" s="15"/>
      <c r="M16" s="93">
        <v>2.23133</v>
      </c>
      <c r="N16" s="15">
        <f t="shared" si="3"/>
        <v>0.012736292929543156</v>
      </c>
    </row>
    <row r="17" spans="1:14" ht="29.25" customHeight="1">
      <c r="A17" s="11">
        <v>10</v>
      </c>
      <c r="B17" s="12" t="s">
        <v>21</v>
      </c>
      <c r="C17" s="93">
        <v>129.017068</v>
      </c>
      <c r="D17" s="93">
        <v>3.177842</v>
      </c>
      <c r="E17" s="59">
        <f t="shared" si="0"/>
        <v>0.024631175155832873</v>
      </c>
      <c r="F17" s="93">
        <v>3.408497</v>
      </c>
      <c r="G17" s="111">
        <v>0.042221</v>
      </c>
      <c r="H17" s="60">
        <f t="shared" si="1"/>
        <v>0.00032725127500184706</v>
      </c>
      <c r="I17" s="93">
        <v>3.949196</v>
      </c>
      <c r="J17" s="15">
        <f t="shared" si="2"/>
        <v>0.030609872486018673</v>
      </c>
      <c r="K17" s="92">
        <v>0.101458</v>
      </c>
      <c r="L17" s="15">
        <f>K17/C17</f>
        <v>0.0007863920764344142</v>
      </c>
      <c r="M17" s="93">
        <v>0.600118</v>
      </c>
      <c r="N17" s="15">
        <f t="shared" si="3"/>
        <v>0.004651462084070923</v>
      </c>
    </row>
    <row r="18" spans="1:14" ht="29.25" customHeight="1">
      <c r="A18" s="26">
        <v>11</v>
      </c>
      <c r="B18" s="12" t="s">
        <v>27</v>
      </c>
      <c r="C18" s="93">
        <v>113.726264</v>
      </c>
      <c r="D18" s="93">
        <v>3.177483</v>
      </c>
      <c r="E18" s="59">
        <f aca="true" t="shared" si="4" ref="E18:E28">D18/C18</f>
        <v>0.027939746618248183</v>
      </c>
      <c r="F18" s="94">
        <v>9.142519</v>
      </c>
      <c r="G18" s="93">
        <v>0.064928</v>
      </c>
      <c r="H18" s="59">
        <f>G18/C18</f>
        <v>0.0005709147361070439</v>
      </c>
      <c r="I18" s="93">
        <v>2.267</v>
      </c>
      <c r="J18" s="15">
        <f aca="true" t="shared" si="5" ref="J18:J38">I18/C18</f>
        <v>0.019933829884713348</v>
      </c>
      <c r="K18" s="92">
        <v>0.027052</v>
      </c>
      <c r="L18" s="15">
        <f>K18/C18</f>
        <v>0.00023786941598644268</v>
      </c>
      <c r="M18" s="93">
        <v>1.707322</v>
      </c>
      <c r="N18" s="15">
        <f>M18/C18</f>
        <v>0.015012556818009955</v>
      </c>
    </row>
    <row r="19" spans="1:14" ht="29.25" customHeight="1">
      <c r="A19" s="11">
        <v>12</v>
      </c>
      <c r="B19" s="12" t="s">
        <v>17</v>
      </c>
      <c r="C19" s="93">
        <v>43.166059</v>
      </c>
      <c r="D19" s="93">
        <v>0.455325</v>
      </c>
      <c r="E19" s="59">
        <f t="shared" si="4"/>
        <v>0.010548217987655532</v>
      </c>
      <c r="F19" s="93">
        <v>7.457804</v>
      </c>
      <c r="G19" s="111">
        <v>0.048729</v>
      </c>
      <c r="H19" s="59">
        <f>G19/C19</f>
        <v>0.0011288730342512853</v>
      </c>
      <c r="I19" s="93">
        <v>0.573442</v>
      </c>
      <c r="J19" s="15">
        <f t="shared" si="5"/>
        <v>0.01328455766601255</v>
      </c>
      <c r="K19" s="92">
        <v>0.193955</v>
      </c>
      <c r="L19" s="15">
        <f>K19/C19</f>
        <v>0.004493229275343389</v>
      </c>
      <c r="M19" s="111">
        <v>0.025811</v>
      </c>
      <c r="N19" s="14">
        <f>M19/C19</f>
        <v>0.0005979466413646889</v>
      </c>
    </row>
    <row r="20" spans="1:14" ht="29.25" customHeight="1">
      <c r="A20" s="26">
        <v>13</v>
      </c>
      <c r="B20" s="12" t="s">
        <v>9</v>
      </c>
      <c r="C20" s="93">
        <v>28.02021</v>
      </c>
      <c r="D20" s="93">
        <v>0.12978</v>
      </c>
      <c r="E20" s="59">
        <f t="shared" si="4"/>
        <v>0.004631656936189986</v>
      </c>
      <c r="F20" s="93"/>
      <c r="G20" s="93"/>
      <c r="H20" s="59"/>
      <c r="I20" s="93">
        <v>0.223056</v>
      </c>
      <c r="J20" s="15">
        <f t="shared" si="5"/>
        <v>0.007960539910300459</v>
      </c>
      <c r="K20" s="92"/>
      <c r="L20" s="15"/>
      <c r="M20" s="93"/>
      <c r="N20" s="15"/>
    </row>
    <row r="21" spans="1:14" ht="29.25" customHeight="1">
      <c r="A21" s="11">
        <v>14</v>
      </c>
      <c r="B21" s="12" t="s">
        <v>80</v>
      </c>
      <c r="C21" s="93">
        <v>25.935573</v>
      </c>
      <c r="D21" s="93">
        <v>0.101509</v>
      </c>
      <c r="E21" s="59">
        <f t="shared" si="4"/>
        <v>0.003913890778507187</v>
      </c>
      <c r="F21" s="93"/>
      <c r="G21" s="93"/>
      <c r="H21" s="59"/>
      <c r="I21" s="93">
        <v>0.09986</v>
      </c>
      <c r="J21" s="15">
        <f t="shared" si="5"/>
        <v>0.0038503101512351394</v>
      </c>
      <c r="K21" s="92"/>
      <c r="L21" s="15"/>
      <c r="M21" s="93">
        <v>0.063025</v>
      </c>
      <c r="N21" s="15">
        <f aca="true" t="shared" si="6" ref="N21:N32">M21/C21</f>
        <v>0.0024300600568956</v>
      </c>
    </row>
    <row r="22" spans="1:14" ht="29.25" customHeight="1">
      <c r="A22" s="26">
        <v>15</v>
      </c>
      <c r="B22" s="12" t="s">
        <v>19</v>
      </c>
      <c r="C22" s="93">
        <v>35.744024</v>
      </c>
      <c r="D22" s="93">
        <v>5.815932</v>
      </c>
      <c r="E22" s="59">
        <f t="shared" si="4"/>
        <v>0.16271061142975954</v>
      </c>
      <c r="F22" s="93"/>
      <c r="G22" s="93">
        <v>0.637229</v>
      </c>
      <c r="H22" s="59">
        <f aca="true" t="shared" si="7" ref="H22:H28">G22/C22</f>
        <v>0.01782756748372819</v>
      </c>
      <c r="I22" s="93">
        <v>1.968219</v>
      </c>
      <c r="J22" s="15">
        <f t="shared" si="5"/>
        <v>0.05506428151458268</v>
      </c>
      <c r="K22" s="92"/>
      <c r="L22" s="15"/>
      <c r="M22" s="93">
        <v>0.39968</v>
      </c>
      <c r="N22" s="15">
        <f t="shared" si="6"/>
        <v>0.011181729287111041</v>
      </c>
    </row>
    <row r="23" spans="1:14" ht="29.25" customHeight="1">
      <c r="A23" s="11">
        <v>16</v>
      </c>
      <c r="B23" s="12" t="s">
        <v>16</v>
      </c>
      <c r="C23" s="93">
        <v>28.316455</v>
      </c>
      <c r="D23" s="93">
        <v>0.057057</v>
      </c>
      <c r="E23" s="59">
        <f t="shared" si="4"/>
        <v>0.002014976804123256</v>
      </c>
      <c r="F23" s="93"/>
      <c r="G23" s="93">
        <v>0.086955</v>
      </c>
      <c r="H23" s="59">
        <f t="shared" si="7"/>
        <v>0.0030708293110843147</v>
      </c>
      <c r="I23" s="93">
        <v>0.10657</v>
      </c>
      <c r="J23" s="15">
        <f t="shared" si="5"/>
        <v>0.003763536078227306</v>
      </c>
      <c r="K23" s="92"/>
      <c r="L23" s="15"/>
      <c r="M23" s="93">
        <v>0.190905</v>
      </c>
      <c r="N23" s="15">
        <f t="shared" si="6"/>
        <v>0.0067418396829687895</v>
      </c>
    </row>
    <row r="24" spans="1:14" ht="29.25" customHeight="1">
      <c r="A24" s="26">
        <v>17</v>
      </c>
      <c r="B24" s="61" t="s">
        <v>50</v>
      </c>
      <c r="C24" s="93">
        <v>17.941238</v>
      </c>
      <c r="D24" s="93">
        <v>1.333412</v>
      </c>
      <c r="E24" s="59">
        <f t="shared" si="4"/>
        <v>0.0743210697054462</v>
      </c>
      <c r="F24" s="93"/>
      <c r="G24" s="93">
        <v>0.529805</v>
      </c>
      <c r="H24" s="59">
        <f t="shared" si="7"/>
        <v>0.02953001348067508</v>
      </c>
      <c r="I24" s="93">
        <v>1.485423</v>
      </c>
      <c r="J24" s="15">
        <f t="shared" si="5"/>
        <v>0.08279378491049504</v>
      </c>
      <c r="K24" s="92"/>
      <c r="L24" s="15"/>
      <c r="M24" s="93">
        <v>0.233796</v>
      </c>
      <c r="N24" s="15">
        <f t="shared" si="6"/>
        <v>0.01303120776838254</v>
      </c>
    </row>
    <row r="25" spans="1:14" ht="29.25" customHeight="1">
      <c r="A25" s="11">
        <v>18</v>
      </c>
      <c r="B25" s="12" t="s">
        <v>20</v>
      </c>
      <c r="C25" s="93">
        <v>14.868989</v>
      </c>
      <c r="D25" s="93">
        <v>0.700754</v>
      </c>
      <c r="E25" s="59">
        <f t="shared" si="4"/>
        <v>0.04712855729464861</v>
      </c>
      <c r="F25" s="93"/>
      <c r="G25" s="112">
        <v>3.3E-05</v>
      </c>
      <c r="H25" s="63">
        <f t="shared" si="7"/>
        <v>2.2193842499984365E-06</v>
      </c>
      <c r="I25" s="93">
        <v>0.389797</v>
      </c>
      <c r="J25" s="15">
        <f t="shared" si="5"/>
        <v>0.026215434015049714</v>
      </c>
      <c r="K25" s="92"/>
      <c r="L25" s="15"/>
      <c r="M25" s="93">
        <v>0.000292</v>
      </c>
      <c r="N25" s="15">
        <f t="shared" si="6"/>
        <v>1.9638187909077073E-05</v>
      </c>
    </row>
    <row r="26" spans="1:14" ht="29.25" customHeight="1">
      <c r="A26" s="26">
        <v>19</v>
      </c>
      <c r="B26" s="12" t="s">
        <v>25</v>
      </c>
      <c r="C26" s="93">
        <v>12.035502</v>
      </c>
      <c r="D26" s="93">
        <v>2.032753</v>
      </c>
      <c r="E26" s="59">
        <f t="shared" si="4"/>
        <v>0.168896403324099</v>
      </c>
      <c r="F26" s="93">
        <v>1.077726</v>
      </c>
      <c r="G26" s="99">
        <v>0.022619</v>
      </c>
      <c r="H26" s="59">
        <f t="shared" si="7"/>
        <v>0.0018793565901945761</v>
      </c>
      <c r="I26" s="93">
        <v>0.90967</v>
      </c>
      <c r="J26" s="15">
        <f t="shared" si="5"/>
        <v>0.07558222332562448</v>
      </c>
      <c r="K26" s="92">
        <v>0.153859</v>
      </c>
      <c r="L26" s="15">
        <f>K26/C26</f>
        <v>0.012783762571764768</v>
      </c>
      <c r="M26" s="93">
        <v>1.025873</v>
      </c>
      <c r="N26" s="15">
        <f t="shared" si="6"/>
        <v>0.08523724228536542</v>
      </c>
    </row>
    <row r="27" spans="1:14" ht="29.25" customHeight="1">
      <c r="A27" s="11">
        <v>20</v>
      </c>
      <c r="B27" s="12" t="s">
        <v>6</v>
      </c>
      <c r="C27" s="93">
        <v>6.648037</v>
      </c>
      <c r="D27" s="93">
        <v>0.322563</v>
      </c>
      <c r="E27" s="59">
        <f t="shared" si="4"/>
        <v>0.04852003681688293</v>
      </c>
      <c r="F27" s="98"/>
      <c r="G27" s="99">
        <v>0.019634</v>
      </c>
      <c r="H27" s="59">
        <f t="shared" si="7"/>
        <v>0.002953352997283258</v>
      </c>
      <c r="I27" s="93">
        <v>0.291338</v>
      </c>
      <c r="J27" s="15">
        <f t="shared" si="5"/>
        <v>0.043823161634028204</v>
      </c>
      <c r="K27" s="92"/>
      <c r="L27" s="15"/>
      <c r="M27" s="93">
        <v>0.249056</v>
      </c>
      <c r="N27" s="15">
        <f t="shared" si="6"/>
        <v>0.03746308872829679</v>
      </c>
    </row>
    <row r="28" spans="1:14" ht="29.25" customHeight="1">
      <c r="A28" s="26">
        <v>21</v>
      </c>
      <c r="B28" s="12" t="s">
        <v>26</v>
      </c>
      <c r="C28" s="93">
        <v>5.14365</v>
      </c>
      <c r="D28" s="93">
        <v>1.60741</v>
      </c>
      <c r="E28" s="59">
        <f t="shared" si="4"/>
        <v>0.31250376678039915</v>
      </c>
      <c r="F28" s="98"/>
      <c r="G28" s="93">
        <v>0.073613</v>
      </c>
      <c r="H28" s="59">
        <f t="shared" si="7"/>
        <v>0.014311432543038504</v>
      </c>
      <c r="I28" s="93">
        <v>0.547151</v>
      </c>
      <c r="J28" s="15">
        <f t="shared" si="5"/>
        <v>0.10637407288598565</v>
      </c>
      <c r="K28" s="92"/>
      <c r="L28" s="15"/>
      <c r="M28" s="93">
        <v>0.191309</v>
      </c>
      <c r="N28" s="15">
        <f t="shared" si="6"/>
        <v>0.037193238264656425</v>
      </c>
    </row>
    <row r="29" spans="1:14" ht="29.25" customHeight="1">
      <c r="A29" s="11">
        <v>22</v>
      </c>
      <c r="B29" s="12" t="s">
        <v>32</v>
      </c>
      <c r="C29" s="93">
        <v>7.541256</v>
      </c>
      <c r="D29" s="93"/>
      <c r="E29" s="59"/>
      <c r="F29" s="93">
        <v>1.346483</v>
      </c>
      <c r="G29" s="93"/>
      <c r="H29" s="59"/>
      <c r="I29" s="111">
        <v>0.000208</v>
      </c>
      <c r="J29" s="15">
        <f t="shared" si="5"/>
        <v>2.758161239984427E-05</v>
      </c>
      <c r="K29" s="97">
        <v>0.004622</v>
      </c>
      <c r="L29" s="15">
        <f>K29/C29</f>
        <v>0.0006128952524619242</v>
      </c>
      <c r="M29" s="112">
        <v>2.1E-05</v>
      </c>
      <c r="N29" s="23">
        <f t="shared" si="6"/>
        <v>2.7846820211381232E-06</v>
      </c>
    </row>
    <row r="30" spans="1:14" ht="29.25" customHeight="1">
      <c r="A30" s="26">
        <v>23</v>
      </c>
      <c r="B30" s="12" t="s">
        <v>4</v>
      </c>
      <c r="C30" s="93">
        <v>3.637867</v>
      </c>
      <c r="D30" s="99">
        <v>0.009619</v>
      </c>
      <c r="E30" s="59">
        <f>D30/C30</f>
        <v>0.0026441318497900006</v>
      </c>
      <c r="F30" s="93"/>
      <c r="G30" s="113">
        <v>0.019329</v>
      </c>
      <c r="H30" s="59">
        <f>G30/C30</f>
        <v>0.005313278357894887</v>
      </c>
      <c r="I30" s="111">
        <v>0.025983</v>
      </c>
      <c r="J30" s="15">
        <f t="shared" si="5"/>
        <v>0.007142372164787772</v>
      </c>
      <c r="K30" s="97"/>
      <c r="L30" s="15"/>
      <c r="M30" s="99">
        <v>0.00123</v>
      </c>
      <c r="N30" s="14">
        <f t="shared" si="6"/>
        <v>0.00033811021678362623</v>
      </c>
    </row>
    <row r="31" spans="1:14" ht="29.25" customHeight="1">
      <c r="A31" s="11">
        <v>24</v>
      </c>
      <c r="B31" s="12" t="s">
        <v>11</v>
      </c>
      <c r="C31" s="93">
        <v>3.8799</v>
      </c>
      <c r="D31" s="93">
        <v>0.184642</v>
      </c>
      <c r="E31" s="59">
        <f>D31/C31</f>
        <v>0.04758937086007371</v>
      </c>
      <c r="F31" s="93"/>
      <c r="G31" s="113">
        <v>0.015076</v>
      </c>
      <c r="H31" s="59">
        <f>G31/C31</f>
        <v>0.0038856671563700096</v>
      </c>
      <c r="I31" s="111">
        <v>0.111962</v>
      </c>
      <c r="J31" s="15">
        <f t="shared" si="5"/>
        <v>0.028856929302301607</v>
      </c>
      <c r="K31" s="92"/>
      <c r="L31" s="15"/>
      <c r="M31" s="99">
        <v>0.003189</v>
      </c>
      <c r="N31" s="15">
        <f t="shared" si="6"/>
        <v>0.0008219284002165004</v>
      </c>
    </row>
    <row r="32" spans="1:14" ht="29.25" customHeight="1">
      <c r="A32" s="26">
        <v>25</v>
      </c>
      <c r="B32" s="12" t="s">
        <v>12</v>
      </c>
      <c r="C32" s="93">
        <v>1.176452</v>
      </c>
      <c r="D32" s="93">
        <v>0.254751</v>
      </c>
      <c r="E32" s="59">
        <f>D32/C32</f>
        <v>0.21654177135998748</v>
      </c>
      <c r="F32" s="99">
        <v>0.005028</v>
      </c>
      <c r="G32" s="113"/>
      <c r="H32" s="59"/>
      <c r="I32" s="93">
        <v>0.217206</v>
      </c>
      <c r="J32" s="15">
        <f t="shared" si="5"/>
        <v>0.18462801712267055</v>
      </c>
      <c r="K32" s="92">
        <v>0.104244</v>
      </c>
      <c r="L32" s="15">
        <f>K32/C32</f>
        <v>0.0886088000190403</v>
      </c>
      <c r="M32" s="99">
        <v>0.001311</v>
      </c>
      <c r="N32" s="15">
        <f t="shared" si="6"/>
        <v>0.0011143676070081907</v>
      </c>
    </row>
    <row r="33" spans="1:14" ht="29.25" customHeight="1">
      <c r="A33" s="11">
        <v>26</v>
      </c>
      <c r="B33" s="12" t="s">
        <v>13</v>
      </c>
      <c r="C33" s="93">
        <v>1.519374</v>
      </c>
      <c r="D33" s="93"/>
      <c r="E33" s="59"/>
      <c r="F33" s="99"/>
      <c r="G33" s="113"/>
      <c r="H33" s="59"/>
      <c r="I33" s="111">
        <v>0.0075</v>
      </c>
      <c r="J33" s="15">
        <f t="shared" si="5"/>
        <v>0.004936243479222364</v>
      </c>
      <c r="K33" s="97"/>
      <c r="L33" s="15"/>
      <c r="M33" s="99"/>
      <c r="N33" s="15"/>
    </row>
    <row r="34" spans="1:14" ht="29.25" customHeight="1">
      <c r="A34" s="26">
        <v>27</v>
      </c>
      <c r="B34" s="12" t="s">
        <v>28</v>
      </c>
      <c r="C34" s="93">
        <v>1.464103</v>
      </c>
      <c r="D34" s="101">
        <v>0.105534</v>
      </c>
      <c r="E34" s="59">
        <f>D34/C34</f>
        <v>0.07208099430163042</v>
      </c>
      <c r="F34" s="101">
        <v>4.9E-05</v>
      </c>
      <c r="G34" s="113">
        <v>0.072219</v>
      </c>
      <c r="H34" s="59">
        <f>G34/C34</f>
        <v>0.049326447661127676</v>
      </c>
      <c r="I34" s="111">
        <v>0.046079</v>
      </c>
      <c r="J34" s="15">
        <f t="shared" si="5"/>
        <v>0.03147251252131852</v>
      </c>
      <c r="K34" s="102">
        <v>0.00026</v>
      </c>
      <c r="L34" s="14">
        <f>K34/C34</f>
        <v>0.0001775831345199074</v>
      </c>
      <c r="M34" s="99">
        <v>0.00588</v>
      </c>
      <c r="N34" s="15">
        <f>M34/C34</f>
        <v>0.0040161108883732905</v>
      </c>
    </row>
    <row r="35" spans="1:14" ht="29.25" customHeight="1">
      <c r="A35" s="11">
        <v>28</v>
      </c>
      <c r="B35" s="12" t="s">
        <v>8</v>
      </c>
      <c r="C35" s="93">
        <v>1.023647</v>
      </c>
      <c r="D35" s="93">
        <v>0.000217</v>
      </c>
      <c r="E35" s="59">
        <f>D35/C35</f>
        <v>0.0002119871400981002</v>
      </c>
      <c r="F35" s="93"/>
      <c r="G35" s="113"/>
      <c r="H35" s="59"/>
      <c r="I35" s="111">
        <v>0.023723</v>
      </c>
      <c r="J35" s="15">
        <f t="shared" si="5"/>
        <v>0.023174981219111667</v>
      </c>
      <c r="K35" s="97"/>
      <c r="L35" s="15"/>
      <c r="M35" s="112">
        <v>0.003089</v>
      </c>
      <c r="N35" s="73">
        <f>M35/C35</f>
        <v>0.0030176418237927724</v>
      </c>
    </row>
    <row r="36" spans="1:14" ht="29.25" customHeight="1">
      <c r="A36" s="26">
        <v>29</v>
      </c>
      <c r="B36" s="12" t="s">
        <v>14</v>
      </c>
      <c r="C36" s="93">
        <v>0.280195</v>
      </c>
      <c r="D36" s="93"/>
      <c r="E36" s="59"/>
      <c r="F36" s="93">
        <v>0.080502</v>
      </c>
      <c r="G36" s="113"/>
      <c r="H36" s="59"/>
      <c r="I36" s="111">
        <v>0.005277</v>
      </c>
      <c r="J36" s="15">
        <f t="shared" si="5"/>
        <v>0.018833312514498827</v>
      </c>
      <c r="K36" s="102">
        <v>0.000805</v>
      </c>
      <c r="L36" s="15">
        <f>K36/C36</f>
        <v>0.0028729991612983815</v>
      </c>
      <c r="M36" s="99"/>
      <c r="N36" s="15"/>
    </row>
    <row r="37" spans="1:14" ht="29.25" customHeight="1">
      <c r="A37" s="11">
        <v>30</v>
      </c>
      <c r="B37" s="12" t="s">
        <v>5</v>
      </c>
      <c r="C37" s="93">
        <v>0.816428</v>
      </c>
      <c r="D37" s="93"/>
      <c r="E37" s="59"/>
      <c r="F37" s="98"/>
      <c r="G37" s="113"/>
      <c r="H37" s="59"/>
      <c r="I37" s="111">
        <v>0.006171</v>
      </c>
      <c r="J37" s="15">
        <f t="shared" si="5"/>
        <v>0.007558535474040577</v>
      </c>
      <c r="K37" s="97"/>
      <c r="L37" s="15"/>
      <c r="M37" s="99"/>
      <c r="N37" s="15"/>
    </row>
    <row r="38" spans="1:14" ht="29.25" customHeight="1">
      <c r="A38" s="26">
        <v>31</v>
      </c>
      <c r="B38" s="12" t="s">
        <v>81</v>
      </c>
      <c r="C38" s="93">
        <v>2.215727</v>
      </c>
      <c r="D38" s="111">
        <v>0.249195</v>
      </c>
      <c r="E38" s="59">
        <f>D38/C38</f>
        <v>0.11246647262952522</v>
      </c>
      <c r="F38" s="94"/>
      <c r="G38" s="113">
        <v>0.059323</v>
      </c>
      <c r="H38" s="59">
        <f>G38/C38</f>
        <v>0.026773605232052508</v>
      </c>
      <c r="I38" s="111">
        <v>0.050622</v>
      </c>
      <c r="J38" s="15">
        <f t="shared" si="5"/>
        <v>0.02284667741107095</v>
      </c>
      <c r="K38" s="97"/>
      <c r="L38" s="15"/>
      <c r="M38" s="99">
        <v>0.241365</v>
      </c>
      <c r="N38" s="15">
        <f>M38/C38</f>
        <v>0.10893264377786614</v>
      </c>
    </row>
    <row r="39" spans="1:14" ht="29.25" customHeight="1">
      <c r="A39" s="11">
        <v>32</v>
      </c>
      <c r="B39" s="12" t="s">
        <v>31</v>
      </c>
      <c r="C39" s="93">
        <v>0.324014</v>
      </c>
      <c r="D39" s="93"/>
      <c r="E39" s="59"/>
      <c r="F39" s="94"/>
      <c r="G39" s="113"/>
      <c r="H39" s="59"/>
      <c r="I39" s="111"/>
      <c r="J39" s="14"/>
      <c r="K39" s="92"/>
      <c r="L39" s="15"/>
      <c r="M39" s="93"/>
      <c r="N39" s="15"/>
    </row>
    <row r="40" spans="1:14" ht="29.25" customHeight="1">
      <c r="A40" s="26">
        <v>33</v>
      </c>
      <c r="B40" s="34" t="s">
        <v>18</v>
      </c>
      <c r="C40" s="114"/>
      <c r="D40" s="114"/>
      <c r="E40" s="69"/>
      <c r="F40" s="106"/>
      <c r="G40" s="115">
        <v>0.039034</v>
      </c>
      <c r="H40" s="116" t="s">
        <v>84</v>
      </c>
      <c r="I40" s="117"/>
      <c r="J40" s="108"/>
      <c r="K40" s="105"/>
      <c r="L40" s="37"/>
      <c r="M40" s="114"/>
      <c r="N40" s="37"/>
    </row>
    <row r="41" spans="1:14" s="84" customFormat="1" ht="29.25" customHeight="1">
      <c r="A41" s="40"/>
      <c r="B41" s="41" t="s">
        <v>40</v>
      </c>
      <c r="C41" s="71">
        <f>SUM(C8:C40)</f>
        <v>8834.155354</v>
      </c>
      <c r="D41" s="71">
        <f>SUM(D8:D40)</f>
        <v>278.067322</v>
      </c>
      <c r="E41" s="72">
        <f>D41/C41</f>
        <v>0.03147639031207374</v>
      </c>
      <c r="F41" s="71">
        <f>SUM(F8:F40)</f>
        <v>1175.482675</v>
      </c>
      <c r="G41" s="71">
        <f>SUM(G8:G40)</f>
        <v>55.476014000000006</v>
      </c>
      <c r="H41" s="72">
        <f>G41/C41</f>
        <v>0.006279719087674989</v>
      </c>
      <c r="I41" s="109">
        <f>SUM(I8:I40)</f>
        <v>393.03410399999984</v>
      </c>
      <c r="J41" s="72">
        <f>I41/C41</f>
        <v>0.04449028664885757</v>
      </c>
      <c r="K41" s="71">
        <f>SUM(K8:K40)</f>
        <v>50.59047499999999</v>
      </c>
      <c r="L41" s="45">
        <f>K41/C41</f>
        <v>0.005726690665123206</v>
      </c>
      <c r="M41" s="71">
        <f>SUM(M8:M40)</f>
        <v>75.29714100000004</v>
      </c>
      <c r="N41" s="45">
        <f>M41/C41</f>
        <v>0.008523411461844668</v>
      </c>
    </row>
    <row r="42" ht="15.75">
      <c r="M42" s="4"/>
    </row>
    <row r="43" spans="1:13" s="10" customFormat="1" ht="12.75" customHeight="1">
      <c r="A43" s="58"/>
      <c r="B43" s="129" t="s">
        <v>82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s="10" customFormat="1" ht="12.75" customHeight="1">
      <c r="A44" s="58"/>
      <c r="B44" s="130" t="s">
        <v>63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0:13" ht="15.75">
      <c r="J45" s="110"/>
      <c r="K45" s="110"/>
      <c r="M45" s="4"/>
    </row>
    <row r="46" ht="15.75">
      <c r="M46" s="4"/>
    </row>
    <row r="47" spans="11:13" ht="15.75">
      <c r="K47" s="110"/>
      <c r="M47" s="4"/>
    </row>
    <row r="48" ht="15.75">
      <c r="M48" s="4"/>
    </row>
    <row r="49" spans="8:13" ht="15.75">
      <c r="H49" s="80"/>
      <c r="I49" s="80"/>
      <c r="J49" s="80"/>
      <c r="K49" s="80"/>
      <c r="L49" s="80"/>
      <c r="M49" s="4"/>
    </row>
    <row r="50" spans="8:13" ht="15.75">
      <c r="H50" s="80"/>
      <c r="I50" s="85"/>
      <c r="J50" s="86"/>
      <c r="K50" s="86"/>
      <c r="L50" s="80"/>
      <c r="M50" s="4"/>
    </row>
    <row r="51" spans="8:13" ht="15.75">
      <c r="H51" s="80"/>
      <c r="I51" s="85"/>
      <c r="J51" s="86"/>
      <c r="K51" s="86"/>
      <c r="L51" s="80"/>
      <c r="M51" s="4"/>
    </row>
    <row r="52" spans="8:13" ht="15.75">
      <c r="H52" s="80"/>
      <c r="I52" s="87"/>
      <c r="J52" s="86"/>
      <c r="K52" s="86"/>
      <c r="L52" s="80"/>
      <c r="M52" s="4"/>
    </row>
    <row r="53" spans="8:13" ht="15.75">
      <c r="H53" s="80"/>
      <c r="I53" s="85"/>
      <c r="J53" s="86"/>
      <c r="K53" s="86"/>
      <c r="L53" s="80"/>
      <c r="M53" s="4"/>
    </row>
    <row r="54" spans="8:13" ht="15.75">
      <c r="H54" s="80"/>
      <c r="I54" s="85"/>
      <c r="J54" s="86"/>
      <c r="K54" s="86"/>
      <c r="L54" s="80"/>
      <c r="M54" s="4"/>
    </row>
    <row r="55" spans="8:13" ht="15.75">
      <c r="H55" s="80"/>
      <c r="I55" s="85"/>
      <c r="J55" s="86"/>
      <c r="K55" s="86"/>
      <c r="L55" s="80"/>
      <c r="M55" s="4"/>
    </row>
    <row r="56" spans="8:13" ht="15.75">
      <c r="H56" s="80"/>
      <c r="I56" s="85"/>
      <c r="J56" s="86"/>
      <c r="K56" s="86"/>
      <c r="L56" s="80"/>
      <c r="M56" s="4"/>
    </row>
    <row r="57" spans="8:13" ht="15.75">
      <c r="H57" s="80"/>
      <c r="I57" s="85"/>
      <c r="J57" s="86"/>
      <c r="K57" s="86"/>
      <c r="L57" s="80"/>
      <c r="M57" s="4"/>
    </row>
    <row r="58" spans="8:12" ht="15.75">
      <c r="H58" s="80"/>
      <c r="I58" s="85"/>
      <c r="J58" s="86"/>
      <c r="K58" s="86"/>
      <c r="L58" s="80"/>
    </row>
    <row r="59" spans="8:12" ht="15.75">
      <c r="H59" s="80"/>
      <c r="I59" s="85"/>
      <c r="J59" s="86"/>
      <c r="K59" s="86"/>
      <c r="L59" s="80"/>
    </row>
    <row r="60" spans="8:12" ht="15.75">
      <c r="H60" s="80"/>
      <c r="I60" s="88"/>
      <c r="J60" s="48"/>
      <c r="K60" s="86"/>
      <c r="L60" s="80"/>
    </row>
    <row r="61" spans="8:12" ht="15.75">
      <c r="H61" s="80"/>
      <c r="I61" s="89"/>
      <c r="J61" s="48"/>
      <c r="K61" s="86"/>
      <c r="L61" s="80"/>
    </row>
    <row r="62" spans="8:12" ht="15.75">
      <c r="H62" s="80"/>
      <c r="I62" s="89"/>
      <c r="J62" s="48"/>
      <c r="K62" s="86"/>
      <c r="L62" s="80"/>
    </row>
    <row r="63" spans="8:12" ht="15.75">
      <c r="H63" s="80"/>
      <c r="I63" s="88"/>
      <c r="J63" s="48"/>
      <c r="K63" s="86"/>
      <c r="L63" s="80"/>
    </row>
    <row r="64" spans="8:12" ht="15.75">
      <c r="H64" s="80"/>
      <c r="I64" s="88"/>
      <c r="J64" s="48"/>
      <c r="K64" s="86"/>
      <c r="L64" s="80"/>
    </row>
    <row r="65" spans="8:12" ht="15.75">
      <c r="H65" s="80"/>
      <c r="I65" s="89"/>
      <c r="J65" s="48"/>
      <c r="K65" s="86"/>
      <c r="L65" s="80"/>
    </row>
    <row r="66" spans="8:12" ht="15.75">
      <c r="H66" s="80"/>
      <c r="I66" s="89"/>
      <c r="J66" s="48"/>
      <c r="K66" s="86"/>
      <c r="L66" s="80"/>
    </row>
    <row r="67" spans="8:12" ht="15.75">
      <c r="H67" s="80"/>
      <c r="I67" s="89"/>
      <c r="J67" s="48"/>
      <c r="K67" s="86"/>
      <c r="L67" s="80"/>
    </row>
    <row r="68" spans="8:12" ht="15.75">
      <c r="H68" s="80"/>
      <c r="I68" s="89"/>
      <c r="J68" s="48"/>
      <c r="K68" s="86"/>
      <c r="L68" s="80"/>
    </row>
    <row r="69" spans="8:12" ht="15.75">
      <c r="H69" s="80"/>
      <c r="I69" s="89"/>
      <c r="J69" s="48"/>
      <c r="K69" s="86"/>
      <c r="L69" s="80"/>
    </row>
    <row r="70" spans="8:12" ht="15.75">
      <c r="H70" s="80"/>
      <c r="I70" s="89"/>
      <c r="J70" s="48"/>
      <c r="K70" s="86"/>
      <c r="L70" s="80"/>
    </row>
    <row r="71" spans="8:12" ht="15.75">
      <c r="H71" s="80"/>
      <c r="I71" s="90"/>
      <c r="J71" s="91"/>
      <c r="K71" s="86"/>
      <c r="L71" s="80"/>
    </row>
    <row r="72" spans="8:12" ht="15.75">
      <c r="H72" s="80"/>
      <c r="I72" s="80"/>
      <c r="J72" s="80"/>
      <c r="K72" s="80"/>
      <c r="L72" s="80"/>
    </row>
    <row r="73" spans="8:12" ht="15.75">
      <c r="H73" s="80"/>
      <c r="I73" s="80"/>
      <c r="J73" s="80"/>
      <c r="K73" s="80"/>
      <c r="L73" s="80"/>
    </row>
    <row r="74" spans="8:12" ht="15.75">
      <c r="H74" s="80"/>
      <c r="I74" s="80"/>
      <c r="J74" s="80"/>
      <c r="K74" s="80"/>
      <c r="L74" s="80"/>
    </row>
    <row r="75" spans="8:12" ht="15.75">
      <c r="H75" s="80"/>
      <c r="I75" s="80"/>
      <c r="J75" s="80"/>
      <c r="K75" s="80"/>
      <c r="L75" s="80"/>
    </row>
    <row r="76" spans="8:12" ht="15.75">
      <c r="H76" s="80"/>
      <c r="I76" s="80"/>
      <c r="J76" s="80"/>
      <c r="K76" s="80"/>
      <c r="L76" s="80"/>
    </row>
    <row r="77" spans="8:12" ht="15.75">
      <c r="H77" s="80"/>
      <c r="I77" s="80"/>
      <c r="J77" s="80"/>
      <c r="K77" s="80"/>
      <c r="L77" s="80"/>
    </row>
    <row r="78" spans="8:12" ht="15.75">
      <c r="H78" s="80"/>
      <c r="I78" s="80"/>
      <c r="J78" s="80"/>
      <c r="K78" s="80"/>
      <c r="L78" s="80"/>
    </row>
  </sheetData>
  <sheetProtection/>
  <mergeCells count="16">
    <mergeCell ref="N5:N7"/>
    <mergeCell ref="D6:E6"/>
    <mergeCell ref="B2:N2"/>
    <mergeCell ref="A4:A7"/>
    <mergeCell ref="I6:J6"/>
    <mergeCell ref="K6:L6"/>
    <mergeCell ref="B43:M43"/>
    <mergeCell ref="B44:M44"/>
    <mergeCell ref="B4:B7"/>
    <mergeCell ref="C4:N4"/>
    <mergeCell ref="C5:C7"/>
    <mergeCell ref="D5:E5"/>
    <mergeCell ref="F5:F7"/>
    <mergeCell ref="G5:H6"/>
    <mergeCell ref="I5:L5"/>
    <mergeCell ref="M5:M7"/>
  </mergeCells>
  <printOptions/>
  <pageMargins left="0.17" right="0.17" top="0.17" bottom="0.2" header="0.17" footer="0.16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zoomScale="78" zoomScaleNormal="78" zoomScalePageLayoutView="0" workbookViewId="0" topLeftCell="A1">
      <selection activeCell="B2" sqref="B2:N2"/>
    </sheetView>
  </sheetViews>
  <sheetFormatPr defaultColWidth="8.875" defaultRowHeight="12.75"/>
  <cols>
    <col min="1" max="1" width="7.125" style="57" customWidth="1"/>
    <col min="2" max="2" width="41.25390625" style="2" customWidth="1"/>
    <col min="3" max="3" width="19.125" style="3" customWidth="1"/>
    <col min="4" max="4" width="16.875" style="1" customWidth="1"/>
    <col min="5" max="5" width="15.875" style="1" customWidth="1"/>
    <col min="6" max="6" width="21.00390625" style="1" customWidth="1"/>
    <col min="7" max="7" width="18.125" style="1" customWidth="1"/>
    <col min="8" max="12" width="15.875" style="1" customWidth="1"/>
    <col min="13" max="13" width="19.125" style="1" customWidth="1"/>
    <col min="14" max="14" width="21.625" style="1" customWidth="1"/>
    <col min="15" max="15" width="5.75390625" style="1" customWidth="1"/>
    <col min="16" max="16384" width="8.875" style="1" customWidth="1"/>
  </cols>
  <sheetData>
    <row r="2" spans="2:14" ht="23.25" customHeight="1">
      <c r="B2" s="128" t="s">
        <v>48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4" spans="1:14" ht="24.75" customHeight="1">
      <c r="A4" s="132" t="s">
        <v>92</v>
      </c>
      <c r="B4" s="123" t="s">
        <v>0</v>
      </c>
      <c r="C4" s="125" t="s">
        <v>107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26.25" customHeight="1">
      <c r="A5" s="132"/>
      <c r="B5" s="123"/>
      <c r="C5" s="123" t="s">
        <v>101</v>
      </c>
      <c r="D5" s="122" t="s">
        <v>35</v>
      </c>
      <c r="E5" s="122"/>
      <c r="F5" s="122" t="s">
        <v>102</v>
      </c>
      <c r="G5" s="121" t="s">
        <v>72</v>
      </c>
      <c r="H5" s="121"/>
      <c r="I5" s="123" t="s">
        <v>73</v>
      </c>
      <c r="J5" s="123"/>
      <c r="K5" s="123"/>
      <c r="L5" s="123"/>
      <c r="M5" s="123" t="s">
        <v>103</v>
      </c>
      <c r="N5" s="127" t="s">
        <v>83</v>
      </c>
    </row>
    <row r="6" spans="1:14" ht="62.25" customHeight="1">
      <c r="A6" s="132"/>
      <c r="B6" s="123"/>
      <c r="C6" s="123"/>
      <c r="D6" s="123" t="s">
        <v>75</v>
      </c>
      <c r="E6" s="123"/>
      <c r="F6" s="122"/>
      <c r="G6" s="121"/>
      <c r="H6" s="121"/>
      <c r="I6" s="123" t="s">
        <v>76</v>
      </c>
      <c r="J6" s="123"/>
      <c r="K6" s="123" t="s">
        <v>77</v>
      </c>
      <c r="L6" s="123"/>
      <c r="M6" s="123"/>
      <c r="N6" s="127"/>
    </row>
    <row r="7" spans="1:14" ht="63.75" customHeight="1">
      <c r="A7" s="132"/>
      <c r="B7" s="123"/>
      <c r="C7" s="123"/>
      <c r="D7" s="31" t="s">
        <v>104</v>
      </c>
      <c r="E7" s="32" t="s">
        <v>65</v>
      </c>
      <c r="F7" s="122"/>
      <c r="G7" s="47" t="s">
        <v>104</v>
      </c>
      <c r="H7" s="31" t="s">
        <v>65</v>
      </c>
      <c r="I7" s="47" t="s">
        <v>104</v>
      </c>
      <c r="J7" s="31" t="s">
        <v>65</v>
      </c>
      <c r="K7" s="47" t="s">
        <v>104</v>
      </c>
      <c r="L7" s="31" t="s">
        <v>65</v>
      </c>
      <c r="M7" s="123"/>
      <c r="N7" s="127"/>
    </row>
    <row r="8" spans="1:14" ht="29.25" customHeight="1">
      <c r="A8" s="26">
        <v>1</v>
      </c>
      <c r="B8" s="27" t="s">
        <v>30</v>
      </c>
      <c r="C8" s="104">
        <v>2297.354535</v>
      </c>
      <c r="D8" s="104">
        <v>68.547379</v>
      </c>
      <c r="E8" s="68">
        <f aca="true" t="shared" si="0" ref="E8:E17">D8/C8</f>
        <v>0.029837527449806528</v>
      </c>
      <c r="F8" s="104">
        <v>205.285537</v>
      </c>
      <c r="G8" s="104">
        <v>5.915656</v>
      </c>
      <c r="H8" s="68">
        <f aca="true" t="shared" si="1" ref="H8:H17">G8/C8</f>
        <v>0.002574986102438908</v>
      </c>
      <c r="I8" s="104">
        <v>166.626786</v>
      </c>
      <c r="J8" s="29">
        <f aca="true" t="shared" si="2" ref="J8:J17">I8/C8</f>
        <v>0.07252985268988968</v>
      </c>
      <c r="K8" s="103">
        <v>7.39793</v>
      </c>
      <c r="L8" s="29">
        <f>K8/C8</f>
        <v>0.003220195179844107</v>
      </c>
      <c r="M8" s="104">
        <v>24.083237</v>
      </c>
      <c r="N8" s="29">
        <f aca="true" t="shared" si="3" ref="N8:N17">M8/C8</f>
        <v>0.010483030212835653</v>
      </c>
    </row>
    <row r="9" spans="1:14" ht="29.25" customHeight="1">
      <c r="A9" s="11">
        <v>2</v>
      </c>
      <c r="B9" s="12" t="s">
        <v>79</v>
      </c>
      <c r="C9" s="93">
        <v>1987.728988</v>
      </c>
      <c r="D9" s="93">
        <v>37.575618</v>
      </c>
      <c r="E9" s="59">
        <f t="shared" si="0"/>
        <v>0.01890379333744465</v>
      </c>
      <c r="F9" s="93">
        <v>224.773343</v>
      </c>
      <c r="G9" s="93">
        <v>24.145946</v>
      </c>
      <c r="H9" s="59">
        <f t="shared" si="1"/>
        <v>0.012147504084193593</v>
      </c>
      <c r="I9" s="93">
        <v>82.961055</v>
      </c>
      <c r="J9" s="15">
        <f t="shared" si="2"/>
        <v>0.041736602676139066</v>
      </c>
      <c r="K9" s="92">
        <v>3.967704</v>
      </c>
      <c r="L9" s="15">
        <f>K9/C9</f>
        <v>0.001996099077868859</v>
      </c>
      <c r="M9" s="93">
        <v>8.785154</v>
      </c>
      <c r="N9" s="15">
        <f t="shared" si="3"/>
        <v>0.004419694059419734</v>
      </c>
    </row>
    <row r="10" spans="1:14" ht="29.25" customHeight="1">
      <c r="A10" s="26">
        <v>3</v>
      </c>
      <c r="B10" s="12" t="s">
        <v>29</v>
      </c>
      <c r="C10" s="93">
        <v>902.238801</v>
      </c>
      <c r="D10" s="93">
        <v>48.113316</v>
      </c>
      <c r="E10" s="59">
        <f t="shared" si="0"/>
        <v>0.05332658709276681</v>
      </c>
      <c r="F10" s="93">
        <v>269.864377</v>
      </c>
      <c r="G10" s="93">
        <v>0.921756</v>
      </c>
      <c r="H10" s="59">
        <f t="shared" si="1"/>
        <v>0.0010216319659256154</v>
      </c>
      <c r="I10" s="93">
        <v>22.844373</v>
      </c>
      <c r="J10" s="15">
        <f t="shared" si="2"/>
        <v>0.02531965259605367</v>
      </c>
      <c r="K10" s="93">
        <v>27.605432</v>
      </c>
      <c r="L10" s="15">
        <f>K10/C10</f>
        <v>0.03059659146714086</v>
      </c>
      <c r="M10" s="93">
        <v>13.680141</v>
      </c>
      <c r="N10" s="15">
        <f t="shared" si="3"/>
        <v>0.015162439239852644</v>
      </c>
    </row>
    <row r="11" spans="1:14" ht="29.25" customHeight="1">
      <c r="A11" s="11">
        <v>4</v>
      </c>
      <c r="B11" s="12" t="s">
        <v>2</v>
      </c>
      <c r="C11" s="93">
        <v>925.510704</v>
      </c>
      <c r="D11" s="93">
        <v>58.039352</v>
      </c>
      <c r="E11" s="59">
        <f t="shared" si="0"/>
        <v>0.06271062209130322</v>
      </c>
      <c r="F11" s="93">
        <v>301.121591</v>
      </c>
      <c r="G11" s="93">
        <v>10.320262</v>
      </c>
      <c r="H11" s="59">
        <f t="shared" si="1"/>
        <v>0.011150883458609895</v>
      </c>
      <c r="I11" s="93">
        <v>41.978276</v>
      </c>
      <c r="J11" s="15">
        <f t="shared" si="2"/>
        <v>0.04535687790381299</v>
      </c>
      <c r="K11" s="92">
        <v>12.563267</v>
      </c>
      <c r="L11" s="15">
        <f>K11/C11</f>
        <v>0.013574415666617724</v>
      </c>
      <c r="M11" s="93">
        <v>9.884712</v>
      </c>
      <c r="N11" s="15">
        <f t="shared" si="3"/>
        <v>0.01068027842063726</v>
      </c>
    </row>
    <row r="12" spans="1:14" ht="29.25" customHeight="1">
      <c r="A12" s="26">
        <v>5</v>
      </c>
      <c r="B12" s="18" t="s">
        <v>23</v>
      </c>
      <c r="C12" s="93">
        <v>787.532253</v>
      </c>
      <c r="D12" s="93">
        <v>43.486205</v>
      </c>
      <c r="E12" s="59">
        <f t="shared" si="0"/>
        <v>0.05521831624589984</v>
      </c>
      <c r="F12" s="93"/>
      <c r="G12" s="93">
        <v>3.282772</v>
      </c>
      <c r="H12" s="59">
        <f t="shared" si="1"/>
        <v>0.004168428642121912</v>
      </c>
      <c r="I12" s="93">
        <v>21.621097</v>
      </c>
      <c r="J12" s="15">
        <f t="shared" si="2"/>
        <v>0.02745423684888751</v>
      </c>
      <c r="K12" s="92"/>
      <c r="L12" s="15"/>
      <c r="M12" s="93">
        <v>2.007035</v>
      </c>
      <c r="N12" s="15">
        <f t="shared" si="3"/>
        <v>0.002548511495693625</v>
      </c>
    </row>
    <row r="13" spans="1:14" ht="29.25" customHeight="1">
      <c r="A13" s="11">
        <v>6</v>
      </c>
      <c r="B13" s="12" t="s">
        <v>10</v>
      </c>
      <c r="C13" s="93">
        <v>697.037362</v>
      </c>
      <c r="D13" s="93">
        <v>40.742677</v>
      </c>
      <c r="E13" s="59">
        <f t="shared" si="0"/>
        <v>0.058451209678484925</v>
      </c>
      <c r="F13" s="93">
        <v>162.112799</v>
      </c>
      <c r="G13" s="93">
        <v>3.422843</v>
      </c>
      <c r="H13" s="59">
        <f t="shared" si="1"/>
        <v>0.004910558869009377</v>
      </c>
      <c r="I13" s="93">
        <v>23.869971</v>
      </c>
      <c r="J13" s="15">
        <f t="shared" si="2"/>
        <v>0.034244894608676656</v>
      </c>
      <c r="K13" s="92">
        <v>2.494888</v>
      </c>
      <c r="L13" s="15">
        <f>K13/C13</f>
        <v>0.003579274420586941</v>
      </c>
      <c r="M13" s="93">
        <v>2.52807</v>
      </c>
      <c r="N13" s="15">
        <f t="shared" si="3"/>
        <v>0.003626878755460457</v>
      </c>
    </row>
    <row r="14" spans="1:14" ht="29.25" customHeight="1">
      <c r="A14" s="26">
        <v>7</v>
      </c>
      <c r="B14" s="12" t="s">
        <v>7</v>
      </c>
      <c r="C14" s="93">
        <v>286.998453</v>
      </c>
      <c r="D14" s="93">
        <v>15.251352</v>
      </c>
      <c r="E14" s="59">
        <f t="shared" si="0"/>
        <v>0.05314088574547125</v>
      </c>
      <c r="F14" s="93"/>
      <c r="G14" s="93">
        <v>0.642732</v>
      </c>
      <c r="H14" s="59">
        <f t="shared" si="1"/>
        <v>0.0022394963919892628</v>
      </c>
      <c r="I14" s="93">
        <v>9.37458</v>
      </c>
      <c r="J14" s="15">
        <f t="shared" si="2"/>
        <v>0.03266421787994795</v>
      </c>
      <c r="K14" s="92"/>
      <c r="L14" s="15"/>
      <c r="M14" s="93">
        <v>3.51327</v>
      </c>
      <c r="N14" s="15">
        <f t="shared" si="3"/>
        <v>0.012241424869283181</v>
      </c>
    </row>
    <row r="15" spans="1:14" ht="29.25" customHeight="1">
      <c r="A15" s="11">
        <v>8</v>
      </c>
      <c r="B15" s="12" t="s">
        <v>24</v>
      </c>
      <c r="C15" s="93">
        <v>147.252086</v>
      </c>
      <c r="D15" s="93">
        <v>14.811783</v>
      </c>
      <c r="E15" s="59">
        <f t="shared" si="0"/>
        <v>0.10058793326703705</v>
      </c>
      <c r="F15" s="93"/>
      <c r="G15" s="93">
        <v>0.117997</v>
      </c>
      <c r="H15" s="59">
        <f t="shared" si="1"/>
        <v>0.0008013265088821901</v>
      </c>
      <c r="I15" s="93">
        <v>7.142851</v>
      </c>
      <c r="J15" s="15">
        <f t="shared" si="2"/>
        <v>0.04850763879840725</v>
      </c>
      <c r="K15" s="92"/>
      <c r="L15" s="15"/>
      <c r="M15" s="93">
        <v>4.13958</v>
      </c>
      <c r="N15" s="15">
        <f t="shared" si="3"/>
        <v>0.028112199374886952</v>
      </c>
    </row>
    <row r="16" spans="1:14" ht="29.25" customHeight="1">
      <c r="A16" s="26">
        <v>9</v>
      </c>
      <c r="B16" s="12" t="s">
        <v>3</v>
      </c>
      <c r="C16" s="93">
        <v>178.211969</v>
      </c>
      <c r="D16" s="93">
        <v>14.219068</v>
      </c>
      <c r="E16" s="59">
        <f t="shared" si="0"/>
        <v>0.07978739071111435</v>
      </c>
      <c r="F16" s="93"/>
      <c r="G16" s="93">
        <v>3.250115</v>
      </c>
      <c r="H16" s="59">
        <f t="shared" si="1"/>
        <v>0.018237355314782475</v>
      </c>
      <c r="I16" s="93">
        <v>10.254713</v>
      </c>
      <c r="J16" s="15">
        <f t="shared" si="2"/>
        <v>0.0575422237773491</v>
      </c>
      <c r="K16" s="92"/>
      <c r="L16" s="15"/>
      <c r="M16" s="93">
        <v>2.181635</v>
      </c>
      <c r="N16" s="15">
        <f t="shared" si="3"/>
        <v>0.012241798417030002</v>
      </c>
    </row>
    <row r="17" spans="1:14" ht="29.25" customHeight="1">
      <c r="A17" s="11">
        <v>10</v>
      </c>
      <c r="B17" s="12" t="s">
        <v>21</v>
      </c>
      <c r="C17" s="93">
        <v>126.612054</v>
      </c>
      <c r="D17" s="93">
        <v>3.905516</v>
      </c>
      <c r="E17" s="59">
        <f t="shared" si="0"/>
        <v>0.030846320524900418</v>
      </c>
      <c r="F17" s="93">
        <v>4.048089</v>
      </c>
      <c r="G17" s="111">
        <v>0.007053</v>
      </c>
      <c r="H17" s="60">
        <f t="shared" si="1"/>
        <v>5.5705596561919766E-05</v>
      </c>
      <c r="I17" s="93">
        <v>3.843196</v>
      </c>
      <c r="J17" s="15">
        <f t="shared" si="2"/>
        <v>0.030354108306307075</v>
      </c>
      <c r="K17" s="92">
        <v>0.157732</v>
      </c>
      <c r="L17" s="15">
        <f>K17/C17</f>
        <v>0.00124578975711112</v>
      </c>
      <c r="M17" s="93">
        <v>0.557593</v>
      </c>
      <c r="N17" s="15">
        <f t="shared" si="3"/>
        <v>0.004403948774103293</v>
      </c>
    </row>
    <row r="18" spans="1:14" ht="29.25" customHeight="1">
      <c r="A18" s="26">
        <v>11</v>
      </c>
      <c r="B18" s="12" t="s">
        <v>27</v>
      </c>
      <c r="C18" s="93">
        <v>115.685336</v>
      </c>
      <c r="D18" s="93">
        <v>3.553906</v>
      </c>
      <c r="E18" s="59">
        <f aca="true" t="shared" si="4" ref="E18:E28">D18/C18</f>
        <v>0.030720453627761428</v>
      </c>
      <c r="F18" s="94">
        <v>12.70026</v>
      </c>
      <c r="G18" s="93">
        <v>0.071273</v>
      </c>
      <c r="H18" s="59">
        <f>G18/C18</f>
        <v>0.0006160936421535742</v>
      </c>
      <c r="I18" s="93">
        <v>2.32645</v>
      </c>
      <c r="J18" s="15">
        <f aca="true" t="shared" si="5" ref="J18:J38">I18/C18</f>
        <v>0.020110154669905612</v>
      </c>
      <c r="K18" s="92">
        <v>0.045976</v>
      </c>
      <c r="L18" s="15">
        <f>K18/C18</f>
        <v>0.0003974228851269447</v>
      </c>
      <c r="M18" s="93">
        <v>1.679084</v>
      </c>
      <c r="N18" s="15">
        <f>M18/C18</f>
        <v>0.014514233679539124</v>
      </c>
    </row>
    <row r="19" spans="1:14" ht="29.25" customHeight="1">
      <c r="A19" s="11">
        <v>12</v>
      </c>
      <c r="B19" s="12" t="s">
        <v>17</v>
      </c>
      <c r="C19" s="93">
        <v>44.124025</v>
      </c>
      <c r="D19" s="93">
        <v>0.025328</v>
      </c>
      <c r="E19" s="59">
        <f t="shared" si="4"/>
        <v>0.000574018349413953</v>
      </c>
      <c r="F19" s="93">
        <v>8.650023</v>
      </c>
      <c r="G19" s="111">
        <v>0.059572</v>
      </c>
      <c r="H19" s="59">
        <f>G19/C19</f>
        <v>0.0013501034867059384</v>
      </c>
      <c r="I19" s="93">
        <v>0.271852</v>
      </c>
      <c r="J19" s="15">
        <f t="shared" si="5"/>
        <v>0.006161087978714543</v>
      </c>
      <c r="K19" s="92">
        <v>0.60077</v>
      </c>
      <c r="L19" s="15">
        <f>K19/C19</f>
        <v>0.01361548498805356</v>
      </c>
      <c r="M19" s="111">
        <v>0.038663</v>
      </c>
      <c r="N19" s="14">
        <f>M19/C19</f>
        <v>0.0008762346590094625</v>
      </c>
    </row>
    <row r="20" spans="1:14" ht="29.25" customHeight="1">
      <c r="A20" s="26">
        <v>13</v>
      </c>
      <c r="B20" s="12" t="s">
        <v>9</v>
      </c>
      <c r="C20" s="93">
        <v>31.647288</v>
      </c>
      <c r="D20" s="93">
        <v>0.135328</v>
      </c>
      <c r="E20" s="59">
        <f t="shared" si="4"/>
        <v>0.004276132602578774</v>
      </c>
      <c r="F20" s="93"/>
      <c r="G20" s="93"/>
      <c r="H20" s="59"/>
      <c r="I20" s="93">
        <v>0.215433</v>
      </c>
      <c r="J20" s="15">
        <f t="shared" si="5"/>
        <v>0.006807313157449701</v>
      </c>
      <c r="K20" s="92"/>
      <c r="L20" s="15"/>
      <c r="M20" s="93"/>
      <c r="N20" s="15"/>
    </row>
    <row r="21" spans="1:14" ht="29.25" customHeight="1">
      <c r="A21" s="11">
        <v>14</v>
      </c>
      <c r="B21" s="12" t="s">
        <v>80</v>
      </c>
      <c r="C21" s="93">
        <v>26.6789</v>
      </c>
      <c r="D21" s="93">
        <v>0.095143</v>
      </c>
      <c r="E21" s="59">
        <f t="shared" si="4"/>
        <v>0.0035662264935960634</v>
      </c>
      <c r="F21" s="93"/>
      <c r="G21" s="93"/>
      <c r="H21" s="59"/>
      <c r="I21" s="93">
        <v>0.103141</v>
      </c>
      <c r="J21" s="15">
        <f t="shared" si="5"/>
        <v>0.0038660139660930547</v>
      </c>
      <c r="K21" s="92"/>
      <c r="L21" s="15"/>
      <c r="M21" s="93">
        <v>1.1E-05</v>
      </c>
      <c r="N21" s="15">
        <f aca="true" t="shared" si="6" ref="N21:N32">M21/C21</f>
        <v>4.123108523964631E-07</v>
      </c>
    </row>
    <row r="22" spans="1:14" ht="29.25" customHeight="1">
      <c r="A22" s="26">
        <v>15</v>
      </c>
      <c r="B22" s="12" t="s">
        <v>19</v>
      </c>
      <c r="C22" s="93">
        <v>35.736056</v>
      </c>
      <c r="D22" s="93">
        <v>5.836493</v>
      </c>
      <c r="E22" s="59">
        <f t="shared" si="4"/>
        <v>0.16332224798394093</v>
      </c>
      <c r="F22" s="93"/>
      <c r="G22" s="93">
        <v>0.613129</v>
      </c>
      <c r="H22" s="59">
        <f aca="true" t="shared" si="7" ref="H22:H28">G22/C22</f>
        <v>0.017157153548225917</v>
      </c>
      <c r="I22" s="93">
        <v>2.05765</v>
      </c>
      <c r="J22" s="15">
        <f t="shared" si="5"/>
        <v>0.057579101622182376</v>
      </c>
      <c r="K22" s="92"/>
      <c r="L22" s="15"/>
      <c r="M22" s="93">
        <v>0.400121</v>
      </c>
      <c r="N22" s="15">
        <f t="shared" si="6"/>
        <v>0.011196562933525738</v>
      </c>
    </row>
    <row r="23" spans="1:14" ht="29.25" customHeight="1">
      <c r="A23" s="11">
        <v>16</v>
      </c>
      <c r="B23" s="12" t="s">
        <v>16</v>
      </c>
      <c r="C23" s="93">
        <v>28.768205</v>
      </c>
      <c r="D23" s="93">
        <v>0.301785</v>
      </c>
      <c r="E23" s="59">
        <f t="shared" si="4"/>
        <v>0.010490226971060588</v>
      </c>
      <c r="F23" s="93"/>
      <c r="G23" s="93">
        <v>0.086955</v>
      </c>
      <c r="H23" s="59">
        <f t="shared" si="7"/>
        <v>0.003022607771322542</v>
      </c>
      <c r="I23" s="93">
        <v>0.118239</v>
      </c>
      <c r="J23" s="15">
        <f t="shared" si="5"/>
        <v>0.00411005830916458</v>
      </c>
      <c r="K23" s="92"/>
      <c r="L23" s="15"/>
      <c r="M23" s="93">
        <v>0.185271</v>
      </c>
      <c r="N23" s="15">
        <f t="shared" si="6"/>
        <v>0.00644013069289516</v>
      </c>
    </row>
    <row r="24" spans="1:14" ht="29.25" customHeight="1">
      <c r="A24" s="26">
        <v>17</v>
      </c>
      <c r="B24" s="61" t="s">
        <v>50</v>
      </c>
      <c r="C24" s="93">
        <v>17.376461</v>
      </c>
      <c r="D24" s="93">
        <v>1.929317</v>
      </c>
      <c r="E24" s="59">
        <f t="shared" si="4"/>
        <v>0.11103049119150327</v>
      </c>
      <c r="F24" s="93"/>
      <c r="G24" s="93">
        <v>0.522887</v>
      </c>
      <c r="H24" s="59">
        <f t="shared" si="7"/>
        <v>0.03009168552791043</v>
      </c>
      <c r="I24" s="93">
        <v>1.692288</v>
      </c>
      <c r="J24" s="15">
        <f t="shared" si="5"/>
        <v>0.0973896813626204</v>
      </c>
      <c r="K24" s="92"/>
      <c r="L24" s="15"/>
      <c r="M24" s="93">
        <v>0.269413</v>
      </c>
      <c r="N24" s="15">
        <f t="shared" si="6"/>
        <v>0.01550448045778712</v>
      </c>
    </row>
    <row r="25" spans="1:14" ht="29.25" customHeight="1">
      <c r="A25" s="11">
        <v>18</v>
      </c>
      <c r="B25" s="12" t="s">
        <v>20</v>
      </c>
      <c r="C25" s="93">
        <v>15.223744</v>
      </c>
      <c r="D25" s="93">
        <v>0.517644</v>
      </c>
      <c r="E25" s="59">
        <f t="shared" si="4"/>
        <v>0.03400241097065216</v>
      </c>
      <c r="F25" s="93"/>
      <c r="G25" s="112">
        <v>3.3E-05</v>
      </c>
      <c r="H25" s="63">
        <f t="shared" si="7"/>
        <v>2.1676665083175337E-06</v>
      </c>
      <c r="I25" s="93">
        <v>0.47983</v>
      </c>
      <c r="J25" s="15">
        <f t="shared" si="5"/>
        <v>0.03151852789957582</v>
      </c>
      <c r="K25" s="92"/>
      <c r="L25" s="15"/>
      <c r="M25" s="93">
        <v>0.000296</v>
      </c>
      <c r="N25" s="15">
        <f t="shared" si="6"/>
        <v>1.944331171096939E-05</v>
      </c>
    </row>
    <row r="26" spans="1:14" ht="29.25" customHeight="1">
      <c r="A26" s="26">
        <v>19</v>
      </c>
      <c r="B26" s="12" t="s">
        <v>25</v>
      </c>
      <c r="C26" s="93">
        <v>12.140428</v>
      </c>
      <c r="D26" s="93">
        <v>1.023396</v>
      </c>
      <c r="E26" s="59">
        <f t="shared" si="4"/>
        <v>0.08429653386190339</v>
      </c>
      <c r="F26" s="93">
        <v>0.982379</v>
      </c>
      <c r="G26" s="99">
        <v>0.224524</v>
      </c>
      <c r="H26" s="59">
        <f t="shared" si="7"/>
        <v>0.018493911417291054</v>
      </c>
      <c r="I26" s="93">
        <v>0.334869</v>
      </c>
      <c r="J26" s="15">
        <f t="shared" si="5"/>
        <v>0.02758296494983538</v>
      </c>
      <c r="K26" s="92">
        <v>0.181235</v>
      </c>
      <c r="L26" s="15">
        <f>K26/C26</f>
        <v>0.014928221640950385</v>
      </c>
      <c r="M26" s="93">
        <v>0.331541</v>
      </c>
      <c r="N26" s="15">
        <f t="shared" si="6"/>
        <v>0.027308839523614816</v>
      </c>
    </row>
    <row r="27" spans="1:14" ht="29.25" customHeight="1">
      <c r="A27" s="11">
        <v>20</v>
      </c>
      <c r="B27" s="12" t="s">
        <v>6</v>
      </c>
      <c r="C27" s="93">
        <v>6.977101</v>
      </c>
      <c r="D27" s="93">
        <v>0.306763</v>
      </c>
      <c r="E27" s="59">
        <f t="shared" si="4"/>
        <v>0.04396711470853009</v>
      </c>
      <c r="F27" s="98"/>
      <c r="G27" s="99">
        <v>0.019634</v>
      </c>
      <c r="H27" s="59">
        <f t="shared" si="7"/>
        <v>0.002814062746117621</v>
      </c>
      <c r="I27" s="93">
        <v>0.330439</v>
      </c>
      <c r="J27" s="15">
        <f t="shared" si="5"/>
        <v>0.0473605011594357</v>
      </c>
      <c r="K27" s="92"/>
      <c r="L27" s="15"/>
      <c r="M27" s="93">
        <v>0.246146</v>
      </c>
      <c r="N27" s="15">
        <f t="shared" si="6"/>
        <v>0.035279122374751344</v>
      </c>
    </row>
    <row r="28" spans="1:14" ht="29.25" customHeight="1">
      <c r="A28" s="26">
        <v>21</v>
      </c>
      <c r="B28" s="12" t="s">
        <v>26</v>
      </c>
      <c r="C28" s="93">
        <v>5.122557</v>
      </c>
      <c r="D28" s="93">
        <v>1.544762</v>
      </c>
      <c r="E28" s="59">
        <f t="shared" si="4"/>
        <v>0.30156072445850773</v>
      </c>
      <c r="F28" s="98"/>
      <c r="G28" s="93">
        <v>0.07403</v>
      </c>
      <c r="H28" s="59">
        <f t="shared" si="7"/>
        <v>0.014451766959352528</v>
      </c>
      <c r="I28" s="93">
        <v>0.525762</v>
      </c>
      <c r="J28" s="15">
        <f t="shared" si="5"/>
        <v>0.10263663244742811</v>
      </c>
      <c r="K28" s="92"/>
      <c r="L28" s="15"/>
      <c r="M28" s="93">
        <v>0.257799</v>
      </c>
      <c r="N28" s="15">
        <f t="shared" si="6"/>
        <v>0.05032623355874811</v>
      </c>
    </row>
    <row r="29" spans="1:14" ht="29.25" customHeight="1">
      <c r="A29" s="11">
        <v>22</v>
      </c>
      <c r="B29" s="12" t="s">
        <v>32</v>
      </c>
      <c r="C29" s="93">
        <v>7.826562</v>
      </c>
      <c r="D29" s="93"/>
      <c r="E29" s="59"/>
      <c r="F29" s="93">
        <v>1.42227</v>
      </c>
      <c r="G29" s="93"/>
      <c r="H29" s="59"/>
      <c r="I29" s="111">
        <v>0.00181</v>
      </c>
      <c r="J29" s="15">
        <f t="shared" si="5"/>
        <v>0.0002312637400687556</v>
      </c>
      <c r="K29" s="97">
        <v>0.004909</v>
      </c>
      <c r="L29" s="15">
        <f>K29/C29</f>
        <v>0.0006272230386726637</v>
      </c>
      <c r="M29" s="112">
        <v>0.000139</v>
      </c>
      <c r="N29" s="23">
        <f t="shared" si="6"/>
        <v>1.776003307710333E-05</v>
      </c>
    </row>
    <row r="30" spans="1:14" ht="29.25" customHeight="1">
      <c r="A30" s="26">
        <v>23</v>
      </c>
      <c r="B30" s="12" t="s">
        <v>4</v>
      </c>
      <c r="C30" s="93">
        <v>3.958001</v>
      </c>
      <c r="D30" s="99">
        <v>0.121233</v>
      </c>
      <c r="E30" s="59">
        <f>D30/C30</f>
        <v>0.030629855828737788</v>
      </c>
      <c r="F30" s="93"/>
      <c r="G30" s="113">
        <v>0.019329</v>
      </c>
      <c r="H30" s="59">
        <f>G30/C30</f>
        <v>0.004883525800018747</v>
      </c>
      <c r="I30" s="111">
        <v>0.036316</v>
      </c>
      <c r="J30" s="15">
        <f t="shared" si="5"/>
        <v>0.009175338763178687</v>
      </c>
      <c r="K30" s="97"/>
      <c r="L30" s="15"/>
      <c r="M30" s="99">
        <v>0.000595</v>
      </c>
      <c r="N30" s="14">
        <f t="shared" si="6"/>
        <v>0.0001503284107305683</v>
      </c>
    </row>
    <row r="31" spans="1:14" ht="29.25" customHeight="1">
      <c r="A31" s="11">
        <v>24</v>
      </c>
      <c r="B31" s="12" t="s">
        <v>11</v>
      </c>
      <c r="C31" s="93">
        <v>4.842335</v>
      </c>
      <c r="D31" s="93">
        <v>0.237199</v>
      </c>
      <c r="E31" s="59">
        <f>D31/C31</f>
        <v>0.048984425901966715</v>
      </c>
      <c r="F31" s="93"/>
      <c r="G31" s="113">
        <v>0.014765</v>
      </c>
      <c r="H31" s="59">
        <f>G31/C31</f>
        <v>0.0030491488094070316</v>
      </c>
      <c r="I31" s="111">
        <v>0.144</v>
      </c>
      <c r="J31" s="15">
        <f t="shared" si="5"/>
        <v>0.02973771950928632</v>
      </c>
      <c r="K31" s="92"/>
      <c r="L31" s="15"/>
      <c r="M31" s="99">
        <v>0.010565</v>
      </c>
      <c r="N31" s="15">
        <f t="shared" si="6"/>
        <v>0.0021817986570528474</v>
      </c>
    </row>
    <row r="32" spans="1:14" ht="29.25" customHeight="1">
      <c r="A32" s="26">
        <v>25</v>
      </c>
      <c r="B32" s="12" t="s">
        <v>12</v>
      </c>
      <c r="C32" s="93">
        <v>1.153162</v>
      </c>
      <c r="D32" s="93">
        <v>0.259408</v>
      </c>
      <c r="E32" s="59">
        <f>D32/C32</f>
        <v>0.22495364918372268</v>
      </c>
      <c r="F32" s="99">
        <v>0.005443</v>
      </c>
      <c r="G32" s="113"/>
      <c r="H32" s="59"/>
      <c r="I32" s="93">
        <v>0.317445</v>
      </c>
      <c r="J32" s="15">
        <f t="shared" si="5"/>
        <v>0.27528222400668767</v>
      </c>
      <c r="K32" s="92">
        <v>6.4E-05</v>
      </c>
      <c r="L32" s="15">
        <f>K32/C32</f>
        <v>5.549957421420407E-05</v>
      </c>
      <c r="M32" s="99">
        <v>0.001587</v>
      </c>
      <c r="N32" s="15">
        <f t="shared" si="6"/>
        <v>0.0013762160043428418</v>
      </c>
    </row>
    <row r="33" spans="1:14" ht="29.25" customHeight="1">
      <c r="A33" s="11">
        <v>26</v>
      </c>
      <c r="B33" s="12" t="s">
        <v>13</v>
      </c>
      <c r="C33" s="93">
        <v>1.574123</v>
      </c>
      <c r="D33" s="93"/>
      <c r="E33" s="59"/>
      <c r="F33" s="99"/>
      <c r="G33" s="113"/>
      <c r="H33" s="59"/>
      <c r="I33" s="111">
        <v>0.005458</v>
      </c>
      <c r="J33" s="15">
        <f t="shared" si="5"/>
        <v>0.003467327521419864</v>
      </c>
      <c r="K33" s="97"/>
      <c r="L33" s="15"/>
      <c r="M33" s="99"/>
      <c r="N33" s="15"/>
    </row>
    <row r="34" spans="1:14" ht="29.25" customHeight="1">
      <c r="A34" s="26">
        <v>27</v>
      </c>
      <c r="B34" s="12" t="s">
        <v>28</v>
      </c>
      <c r="C34" s="93">
        <v>1.57099</v>
      </c>
      <c r="D34" s="101">
        <v>0.14407</v>
      </c>
      <c r="E34" s="59">
        <f>D34/C34</f>
        <v>0.09170650354235227</v>
      </c>
      <c r="F34" s="101">
        <v>0.000267</v>
      </c>
      <c r="G34" s="113">
        <v>0.072219</v>
      </c>
      <c r="H34" s="59">
        <f>G34/C34</f>
        <v>0.04597037536839827</v>
      </c>
      <c r="I34" s="111">
        <v>0.088936</v>
      </c>
      <c r="J34" s="15">
        <f t="shared" si="5"/>
        <v>0.05661143610080267</v>
      </c>
      <c r="K34" s="102">
        <v>0.00052</v>
      </c>
      <c r="L34" s="14">
        <f>K34/C34</f>
        <v>0.0003310014704103781</v>
      </c>
      <c r="M34" s="99">
        <v>0.03207</v>
      </c>
      <c r="N34" s="15">
        <f>M34/C34</f>
        <v>0.02041387914627082</v>
      </c>
    </row>
    <row r="35" spans="1:14" ht="29.25" customHeight="1">
      <c r="A35" s="11">
        <v>28</v>
      </c>
      <c r="B35" s="12" t="s">
        <v>8</v>
      </c>
      <c r="C35" s="93">
        <v>1.030898</v>
      </c>
      <c r="D35" s="93">
        <v>0.000217</v>
      </c>
      <c r="E35" s="59">
        <f>D35/C35</f>
        <v>0.00021049609175689542</v>
      </c>
      <c r="F35" s="93"/>
      <c r="G35" s="113"/>
      <c r="H35" s="59"/>
      <c r="I35" s="111">
        <v>0.023371</v>
      </c>
      <c r="J35" s="15">
        <f t="shared" si="5"/>
        <v>0.022670526085024897</v>
      </c>
      <c r="K35" s="97"/>
      <c r="L35" s="15"/>
      <c r="M35" s="112">
        <v>0.003104</v>
      </c>
      <c r="N35" s="73">
        <f>M35/C35</f>
        <v>0.003010967137388956</v>
      </c>
    </row>
    <row r="36" spans="1:14" ht="29.25" customHeight="1">
      <c r="A36" s="26">
        <v>29</v>
      </c>
      <c r="B36" s="12" t="s">
        <v>14</v>
      </c>
      <c r="C36" s="93">
        <v>0.27599</v>
      </c>
      <c r="D36" s="93"/>
      <c r="E36" s="59"/>
      <c r="F36" s="93">
        <v>0.077826</v>
      </c>
      <c r="G36" s="113"/>
      <c r="H36" s="59"/>
      <c r="I36" s="111">
        <v>0.005382</v>
      </c>
      <c r="J36" s="15">
        <f t="shared" si="5"/>
        <v>0.01950070654733867</v>
      </c>
      <c r="K36" s="102">
        <v>0.000778</v>
      </c>
      <c r="L36" s="15">
        <f>K36/C36</f>
        <v>0.0028189427153157724</v>
      </c>
      <c r="M36" s="99"/>
      <c r="N36" s="15"/>
    </row>
    <row r="37" spans="1:14" ht="29.25" customHeight="1">
      <c r="A37" s="11">
        <v>30</v>
      </c>
      <c r="B37" s="12" t="s">
        <v>5</v>
      </c>
      <c r="C37" s="93">
        <v>1.029915</v>
      </c>
      <c r="D37" s="93"/>
      <c r="E37" s="59"/>
      <c r="F37" s="98"/>
      <c r="G37" s="113"/>
      <c r="H37" s="59"/>
      <c r="I37" s="111">
        <v>0.006114</v>
      </c>
      <c r="J37" s="15">
        <f t="shared" si="5"/>
        <v>0.005936412228193589</v>
      </c>
      <c r="K37" s="97"/>
      <c r="L37" s="15"/>
      <c r="M37" s="99"/>
      <c r="N37" s="15"/>
    </row>
    <row r="38" spans="1:14" ht="29.25" customHeight="1">
      <c r="A38" s="26">
        <v>31</v>
      </c>
      <c r="B38" s="12" t="s">
        <v>81</v>
      </c>
      <c r="C38" s="93">
        <v>2.129954</v>
      </c>
      <c r="D38" s="111">
        <v>0.223957</v>
      </c>
      <c r="E38" s="59">
        <f>D38/C38</f>
        <v>0.105146402222771</v>
      </c>
      <c r="F38" s="94"/>
      <c r="G38" s="113">
        <v>0.057926</v>
      </c>
      <c r="H38" s="59">
        <f>G38/C38</f>
        <v>0.027195892493452906</v>
      </c>
      <c r="I38" s="111">
        <v>0.110721</v>
      </c>
      <c r="J38" s="15">
        <f t="shared" si="5"/>
        <v>0.051982812774360385</v>
      </c>
      <c r="K38" s="97"/>
      <c r="L38" s="15"/>
      <c r="M38" s="99">
        <v>0.286861</v>
      </c>
      <c r="N38" s="15">
        <f>M38/C38</f>
        <v>0.13467943439154084</v>
      </c>
    </row>
    <row r="39" spans="1:14" ht="29.25" customHeight="1">
      <c r="A39" s="11">
        <v>32</v>
      </c>
      <c r="B39" s="12" t="s">
        <v>31</v>
      </c>
      <c r="C39" s="93">
        <v>0.30616</v>
      </c>
      <c r="D39" s="93"/>
      <c r="E39" s="59"/>
      <c r="F39" s="94"/>
      <c r="G39" s="113"/>
      <c r="H39" s="59"/>
      <c r="I39" s="111"/>
      <c r="J39" s="14"/>
      <c r="K39" s="92"/>
      <c r="L39" s="15"/>
      <c r="M39" s="93"/>
      <c r="N39" s="15"/>
    </row>
    <row r="40" spans="1:14" ht="29.25" customHeight="1">
      <c r="A40" s="26">
        <v>33</v>
      </c>
      <c r="B40" s="34" t="s">
        <v>18</v>
      </c>
      <c r="C40" s="114"/>
      <c r="D40" s="114"/>
      <c r="E40" s="69"/>
      <c r="F40" s="106"/>
      <c r="G40" s="115">
        <v>0.039034</v>
      </c>
      <c r="H40" s="116" t="s">
        <v>84</v>
      </c>
      <c r="I40" s="117"/>
      <c r="J40" s="108"/>
      <c r="K40" s="105"/>
      <c r="L40" s="37"/>
      <c r="M40" s="114"/>
      <c r="N40" s="37"/>
    </row>
    <row r="41" spans="1:14" s="84" customFormat="1" ht="29.25" customHeight="1">
      <c r="A41" s="40"/>
      <c r="B41" s="41" t="s">
        <v>40</v>
      </c>
      <c r="C41" s="71">
        <v>8701.655396000006</v>
      </c>
      <c r="D41" s="71">
        <v>360.948215</v>
      </c>
      <c r="E41" s="72">
        <v>0.04148040787341698</v>
      </c>
      <c r="F41" s="71">
        <v>1191.0442039999998</v>
      </c>
      <c r="G41" s="71">
        <v>53.90244200000001</v>
      </c>
      <c r="H41" s="72">
        <v>0.006194504326702939</v>
      </c>
      <c r="I41" s="109">
        <v>399.71240400000016</v>
      </c>
      <c r="J41" s="72">
        <v>0.04593521414140817</v>
      </c>
      <c r="K41" s="71">
        <v>55.02120500000001</v>
      </c>
      <c r="L41" s="45">
        <v>0.006323073311463502</v>
      </c>
      <c r="M41" s="71">
        <v>75.10369300000002</v>
      </c>
      <c r="N41" s="45">
        <v>0.008630966130251933</v>
      </c>
    </row>
    <row r="42" ht="15.75">
      <c r="M42" s="4"/>
    </row>
    <row r="43" spans="1:13" s="10" customFormat="1" ht="12.75" customHeight="1">
      <c r="A43" s="58"/>
      <c r="B43" s="129" t="s">
        <v>82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s="10" customFormat="1" ht="12.75" customHeight="1">
      <c r="A44" s="58"/>
      <c r="B44" s="130" t="s">
        <v>63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0:13" ht="15.75">
      <c r="J45" s="110"/>
      <c r="K45" s="110"/>
      <c r="M45" s="4"/>
    </row>
    <row r="46" ht="15.75">
      <c r="M46" s="4"/>
    </row>
    <row r="47" spans="11:13" ht="15.75">
      <c r="K47" s="110"/>
      <c r="M47" s="4"/>
    </row>
    <row r="48" ht="15.75">
      <c r="M48" s="4"/>
    </row>
    <row r="49" spans="8:13" ht="15.75">
      <c r="H49" s="80"/>
      <c r="I49" s="80"/>
      <c r="J49" s="80"/>
      <c r="K49" s="80"/>
      <c r="L49" s="80"/>
      <c r="M49" s="4"/>
    </row>
    <row r="50" spans="8:13" ht="15.75">
      <c r="H50" s="80"/>
      <c r="I50" s="85"/>
      <c r="J50" s="86"/>
      <c r="K50" s="86"/>
      <c r="L50" s="80"/>
      <c r="M50" s="4"/>
    </row>
    <row r="51" spans="8:13" ht="15.75">
      <c r="H51" s="80"/>
      <c r="I51" s="85"/>
      <c r="J51" s="86"/>
      <c r="K51" s="86"/>
      <c r="L51" s="80"/>
      <c r="M51" s="4"/>
    </row>
    <row r="52" spans="8:13" ht="15.75">
      <c r="H52" s="80"/>
      <c r="I52" s="87"/>
      <c r="J52" s="86"/>
      <c r="K52" s="86"/>
      <c r="L52" s="80"/>
      <c r="M52" s="4"/>
    </row>
    <row r="53" spans="8:13" ht="15.75">
      <c r="H53" s="80"/>
      <c r="I53" s="85"/>
      <c r="J53" s="86"/>
      <c r="K53" s="86"/>
      <c r="L53" s="80"/>
      <c r="M53" s="4"/>
    </row>
    <row r="54" spans="8:13" ht="15.75">
      <c r="H54" s="80"/>
      <c r="I54" s="85"/>
      <c r="J54" s="86"/>
      <c r="K54" s="86"/>
      <c r="L54" s="80"/>
      <c r="M54" s="4"/>
    </row>
    <row r="55" spans="8:13" ht="15.75">
      <c r="H55" s="80"/>
      <c r="I55" s="85"/>
      <c r="J55" s="86"/>
      <c r="K55" s="86"/>
      <c r="L55" s="80"/>
      <c r="M55" s="4"/>
    </row>
    <row r="56" spans="8:13" ht="15.75">
      <c r="H56" s="80"/>
      <c r="I56" s="85"/>
      <c r="J56" s="86"/>
      <c r="K56" s="86"/>
      <c r="L56" s="80"/>
      <c r="M56" s="4"/>
    </row>
    <row r="57" spans="8:13" ht="15.75">
      <c r="H57" s="80"/>
      <c r="I57" s="85"/>
      <c r="J57" s="86"/>
      <c r="K57" s="86"/>
      <c r="L57" s="80"/>
      <c r="M57" s="4"/>
    </row>
    <row r="58" spans="8:12" ht="15.75">
      <c r="H58" s="80"/>
      <c r="I58" s="85"/>
      <c r="J58" s="86"/>
      <c r="K58" s="86"/>
      <c r="L58" s="80"/>
    </row>
    <row r="59" spans="8:12" ht="15.75">
      <c r="H59" s="80"/>
      <c r="I59" s="85"/>
      <c r="J59" s="86"/>
      <c r="K59" s="86"/>
      <c r="L59" s="80"/>
    </row>
    <row r="60" spans="8:12" ht="15.75">
      <c r="H60" s="80"/>
      <c r="I60" s="88"/>
      <c r="J60" s="48"/>
      <c r="K60" s="86"/>
      <c r="L60" s="80"/>
    </row>
    <row r="61" spans="8:12" ht="15.75">
      <c r="H61" s="80"/>
      <c r="I61" s="89"/>
      <c r="J61" s="48"/>
      <c r="K61" s="86"/>
      <c r="L61" s="80"/>
    </row>
    <row r="62" spans="8:12" ht="15.75">
      <c r="H62" s="80"/>
      <c r="I62" s="89"/>
      <c r="J62" s="48"/>
      <c r="K62" s="86"/>
      <c r="L62" s="80"/>
    </row>
    <row r="63" spans="8:12" ht="15.75">
      <c r="H63" s="80"/>
      <c r="I63" s="88"/>
      <c r="J63" s="48"/>
      <c r="K63" s="86"/>
      <c r="L63" s="80"/>
    </row>
    <row r="64" spans="8:12" ht="15.75">
      <c r="H64" s="80"/>
      <c r="I64" s="88"/>
      <c r="J64" s="48"/>
      <c r="K64" s="86"/>
      <c r="L64" s="80"/>
    </row>
    <row r="65" spans="8:12" ht="15.75">
      <c r="H65" s="80"/>
      <c r="I65" s="89"/>
      <c r="J65" s="48"/>
      <c r="K65" s="86"/>
      <c r="L65" s="80"/>
    </row>
    <row r="66" spans="8:12" ht="15.75">
      <c r="H66" s="80"/>
      <c r="I66" s="89"/>
      <c r="J66" s="48"/>
      <c r="K66" s="86"/>
      <c r="L66" s="80"/>
    </row>
    <row r="67" spans="8:12" ht="15.75">
      <c r="H67" s="80"/>
      <c r="I67" s="89"/>
      <c r="J67" s="48"/>
      <c r="K67" s="86"/>
      <c r="L67" s="80"/>
    </row>
    <row r="68" spans="8:12" ht="15.75">
      <c r="H68" s="80"/>
      <c r="I68" s="89"/>
      <c r="J68" s="48"/>
      <c r="K68" s="86"/>
      <c r="L68" s="80"/>
    </row>
    <row r="69" spans="8:12" ht="15.75">
      <c r="H69" s="80"/>
      <c r="I69" s="89"/>
      <c r="J69" s="48"/>
      <c r="K69" s="86"/>
      <c r="L69" s="80"/>
    </row>
    <row r="70" spans="8:12" ht="15.75">
      <c r="H70" s="80"/>
      <c r="I70" s="89"/>
      <c r="J70" s="48"/>
      <c r="K70" s="86"/>
      <c r="L70" s="80"/>
    </row>
    <row r="71" spans="8:12" ht="15.75">
      <c r="H71" s="80"/>
      <c r="I71" s="90"/>
      <c r="J71" s="91"/>
      <c r="K71" s="86"/>
      <c r="L71" s="80"/>
    </row>
    <row r="72" spans="8:12" ht="15.75">
      <c r="H72" s="80"/>
      <c r="I72" s="80"/>
      <c r="J72" s="80"/>
      <c r="K72" s="80"/>
      <c r="L72" s="80"/>
    </row>
    <row r="73" spans="8:12" ht="15.75">
      <c r="H73" s="80"/>
      <c r="I73" s="80"/>
      <c r="J73" s="80"/>
      <c r="K73" s="80"/>
      <c r="L73" s="80"/>
    </row>
    <row r="74" spans="8:12" ht="15.75">
      <c r="H74" s="80"/>
      <c r="I74" s="80"/>
      <c r="J74" s="80"/>
      <c r="K74" s="80"/>
      <c r="L74" s="80"/>
    </row>
    <row r="75" spans="8:12" ht="15.75">
      <c r="H75" s="80"/>
      <c r="I75" s="80"/>
      <c r="J75" s="80"/>
      <c r="K75" s="80"/>
      <c r="L75" s="80"/>
    </row>
    <row r="76" spans="8:12" ht="15.75">
      <c r="H76" s="80"/>
      <c r="I76" s="80"/>
      <c r="J76" s="80"/>
      <c r="K76" s="80"/>
      <c r="L76" s="80"/>
    </row>
    <row r="77" spans="8:12" ht="15.75">
      <c r="H77" s="80"/>
      <c r="I77" s="80"/>
      <c r="J77" s="80"/>
      <c r="K77" s="80"/>
      <c r="L77" s="80"/>
    </row>
    <row r="78" spans="8:12" ht="15.75">
      <c r="H78" s="80"/>
      <c r="I78" s="80"/>
      <c r="J78" s="80"/>
      <c r="K78" s="80"/>
      <c r="L78" s="80"/>
    </row>
  </sheetData>
  <sheetProtection/>
  <mergeCells count="16">
    <mergeCell ref="N5:N7"/>
    <mergeCell ref="D6:E6"/>
    <mergeCell ref="B2:N2"/>
    <mergeCell ref="A4:A7"/>
    <mergeCell ref="I6:J6"/>
    <mergeCell ref="K6:L6"/>
    <mergeCell ref="B43:M43"/>
    <mergeCell ref="B44:M44"/>
    <mergeCell ref="B4:B7"/>
    <mergeCell ref="C4:N4"/>
    <mergeCell ref="C5:C7"/>
    <mergeCell ref="D5:E5"/>
    <mergeCell ref="F5:F7"/>
    <mergeCell ref="G5:H6"/>
    <mergeCell ref="I5:L5"/>
    <mergeCell ref="M5:M7"/>
  </mergeCells>
  <printOptions/>
  <pageMargins left="0.17" right="0.17" top="0.17" bottom="0.2" header="0.17" footer="0.16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zoomScale="66" zoomScaleNormal="66" zoomScalePageLayoutView="0" workbookViewId="0" topLeftCell="A1">
      <selection activeCell="B2" sqref="B2:N2"/>
    </sheetView>
  </sheetViews>
  <sheetFormatPr defaultColWidth="8.875" defaultRowHeight="12.75"/>
  <cols>
    <col min="1" max="1" width="7.125" style="57" customWidth="1"/>
    <col min="2" max="2" width="41.25390625" style="2" customWidth="1"/>
    <col min="3" max="3" width="19.125" style="3" customWidth="1"/>
    <col min="4" max="4" width="16.875" style="1" customWidth="1"/>
    <col min="5" max="5" width="15.875" style="1" customWidth="1"/>
    <col min="6" max="6" width="21.00390625" style="1" customWidth="1"/>
    <col min="7" max="7" width="18.125" style="1" customWidth="1"/>
    <col min="8" max="12" width="15.875" style="1" customWidth="1"/>
    <col min="13" max="13" width="19.125" style="1" customWidth="1"/>
    <col min="14" max="14" width="21.625" style="1" customWidth="1"/>
    <col min="15" max="15" width="5.75390625" style="1" customWidth="1"/>
    <col min="16" max="16384" width="8.875" style="1" customWidth="1"/>
  </cols>
  <sheetData>
    <row r="2" spans="2:14" ht="23.25" customHeight="1">
      <c r="B2" s="128" t="s">
        <v>48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4" spans="1:14" ht="24.75" customHeight="1">
      <c r="A4" s="132" t="s">
        <v>92</v>
      </c>
      <c r="B4" s="123" t="s">
        <v>0</v>
      </c>
      <c r="C4" s="125" t="s">
        <v>105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26.25" customHeight="1">
      <c r="A5" s="132"/>
      <c r="B5" s="123"/>
      <c r="C5" s="123" t="s">
        <v>101</v>
      </c>
      <c r="D5" s="122" t="s">
        <v>35</v>
      </c>
      <c r="E5" s="122"/>
      <c r="F5" s="122" t="s">
        <v>102</v>
      </c>
      <c r="G5" s="121" t="s">
        <v>72</v>
      </c>
      <c r="H5" s="121"/>
      <c r="I5" s="123" t="s">
        <v>73</v>
      </c>
      <c r="J5" s="123"/>
      <c r="K5" s="123"/>
      <c r="L5" s="123"/>
      <c r="M5" s="123" t="s">
        <v>85</v>
      </c>
      <c r="N5" s="127" t="s">
        <v>86</v>
      </c>
    </row>
    <row r="6" spans="1:14" ht="62.25" customHeight="1">
      <c r="A6" s="132"/>
      <c r="B6" s="123"/>
      <c r="C6" s="123"/>
      <c r="D6" s="123" t="s">
        <v>75</v>
      </c>
      <c r="E6" s="123"/>
      <c r="F6" s="122"/>
      <c r="G6" s="121"/>
      <c r="H6" s="121"/>
      <c r="I6" s="123" t="s">
        <v>76</v>
      </c>
      <c r="J6" s="123"/>
      <c r="K6" s="123" t="s">
        <v>77</v>
      </c>
      <c r="L6" s="123"/>
      <c r="M6" s="123"/>
      <c r="N6" s="127"/>
    </row>
    <row r="7" spans="1:14" ht="63.75" customHeight="1">
      <c r="A7" s="132"/>
      <c r="B7" s="123"/>
      <c r="C7" s="123"/>
      <c r="D7" s="31" t="s">
        <v>104</v>
      </c>
      <c r="E7" s="32" t="s">
        <v>65</v>
      </c>
      <c r="F7" s="122"/>
      <c r="G7" s="47" t="s">
        <v>104</v>
      </c>
      <c r="H7" s="31" t="s">
        <v>65</v>
      </c>
      <c r="I7" s="47" t="s">
        <v>104</v>
      </c>
      <c r="J7" s="31" t="s">
        <v>65</v>
      </c>
      <c r="K7" s="47" t="s">
        <v>104</v>
      </c>
      <c r="L7" s="31" t="s">
        <v>65</v>
      </c>
      <c r="M7" s="123"/>
      <c r="N7" s="127"/>
    </row>
    <row r="8" spans="1:14" ht="29.25" customHeight="1">
      <c r="A8" s="26">
        <v>1</v>
      </c>
      <c r="B8" s="27" t="s">
        <v>30</v>
      </c>
      <c r="C8" s="104">
        <v>2291.438468</v>
      </c>
      <c r="D8" s="104">
        <v>78.419795</v>
      </c>
      <c r="E8" s="68">
        <v>0.034222954748789704</v>
      </c>
      <c r="F8" s="104">
        <v>207.596492</v>
      </c>
      <c r="G8" s="104">
        <v>8.695632</v>
      </c>
      <c r="H8" s="68">
        <v>0.0037948354806095538</v>
      </c>
      <c r="I8" s="104">
        <v>178.044216</v>
      </c>
      <c r="J8" s="29">
        <v>0.07769975868276294</v>
      </c>
      <c r="K8" s="103">
        <v>8.004354</v>
      </c>
      <c r="L8" s="29">
        <v>0.003493156858358197</v>
      </c>
      <c r="M8" s="104">
        <v>41.774058</v>
      </c>
      <c r="N8" s="29">
        <v>0.016345181213916846</v>
      </c>
    </row>
    <row r="9" spans="1:14" ht="29.25" customHeight="1">
      <c r="A9" s="11">
        <v>2</v>
      </c>
      <c r="B9" s="12" t="s">
        <v>79</v>
      </c>
      <c r="C9" s="93">
        <v>2036.203481</v>
      </c>
      <c r="D9" s="93">
        <v>81.798905</v>
      </c>
      <c r="E9" s="59">
        <v>0.04017226459107502</v>
      </c>
      <c r="F9" s="93">
        <v>224.66072</v>
      </c>
      <c r="G9" s="93">
        <v>22.787584</v>
      </c>
      <c r="H9" s="59">
        <v>0.01119121159188314</v>
      </c>
      <c r="I9" s="93">
        <v>89.860259</v>
      </c>
      <c r="J9" s="15">
        <v>0.04413127658335439</v>
      </c>
      <c r="K9" s="92">
        <v>3.477602</v>
      </c>
      <c r="L9" s="15">
        <v>0.0017078853034334833</v>
      </c>
      <c r="M9" s="93">
        <v>14.797318</v>
      </c>
      <c r="N9" s="15">
        <v>0.005940395993262719</v>
      </c>
    </row>
    <row r="10" spans="1:14" ht="29.25" customHeight="1">
      <c r="A10" s="26">
        <v>3</v>
      </c>
      <c r="B10" s="12" t="s">
        <v>29</v>
      </c>
      <c r="C10" s="93">
        <v>899.921883</v>
      </c>
      <c r="D10" s="93">
        <v>60.487722</v>
      </c>
      <c r="E10" s="59">
        <v>0.06721441398708604</v>
      </c>
      <c r="F10" s="93">
        <v>266.956673</v>
      </c>
      <c r="G10" s="93">
        <v>0.921573</v>
      </c>
      <c r="H10" s="59">
        <v>0.0010240588848976794</v>
      </c>
      <c r="I10" s="93">
        <v>24.943399</v>
      </c>
      <c r="J10" s="15">
        <v>0.027717293546466633</v>
      </c>
      <c r="K10" s="93">
        <v>28.849996</v>
      </c>
      <c r="L10" s="15">
        <v>0.03205833366761235</v>
      </c>
      <c r="M10" s="93">
        <v>21.56052</v>
      </c>
      <c r="N10" s="15">
        <v>0.01789041060578366</v>
      </c>
    </row>
    <row r="11" spans="1:14" ht="29.25" customHeight="1">
      <c r="A11" s="11">
        <v>4</v>
      </c>
      <c r="B11" s="12" t="s">
        <v>2</v>
      </c>
      <c r="C11" s="93">
        <v>973.954293</v>
      </c>
      <c r="D11" s="93">
        <v>27.903353</v>
      </c>
      <c r="E11" s="59">
        <v>0.028649550805974013</v>
      </c>
      <c r="F11" s="93">
        <v>316.421809</v>
      </c>
      <c r="G11" s="93">
        <v>10.135319</v>
      </c>
      <c r="H11" s="59">
        <v>0.010406360003590024</v>
      </c>
      <c r="I11" s="93">
        <v>41.438952</v>
      </c>
      <c r="J11" s="15">
        <v>0.04254712186991715</v>
      </c>
      <c r="K11" s="92">
        <v>13.343705</v>
      </c>
      <c r="L11" s="15">
        <v>0.01370054539099403</v>
      </c>
      <c r="M11" s="93">
        <v>11.748148</v>
      </c>
      <c r="N11" s="15">
        <v>0.011001353017291953</v>
      </c>
    </row>
    <row r="12" spans="1:14" ht="29.25" customHeight="1">
      <c r="A12" s="26">
        <v>5</v>
      </c>
      <c r="B12" s="18" t="s">
        <v>23</v>
      </c>
      <c r="C12" s="93">
        <v>803.849846</v>
      </c>
      <c r="D12" s="93">
        <v>54.424626</v>
      </c>
      <c r="E12" s="59">
        <v>0.06770496538727955</v>
      </c>
      <c r="F12" s="93"/>
      <c r="G12" s="93">
        <v>3.331107</v>
      </c>
      <c r="H12" s="59">
        <v>0.004143941827663173</v>
      </c>
      <c r="I12" s="93">
        <v>22.921524</v>
      </c>
      <c r="J12" s="15">
        <v>0.028514683574374908</v>
      </c>
      <c r="K12" s="92"/>
      <c r="L12" s="15"/>
      <c r="M12" s="93">
        <v>3.356762</v>
      </c>
      <c r="N12" s="15">
        <v>0.003098946914521148</v>
      </c>
    </row>
    <row r="13" spans="1:14" ht="29.25" customHeight="1">
      <c r="A13" s="11">
        <v>6</v>
      </c>
      <c r="B13" s="12" t="s">
        <v>10</v>
      </c>
      <c r="C13" s="93">
        <v>689.550816</v>
      </c>
      <c r="D13" s="93">
        <v>28.912601</v>
      </c>
      <c r="E13" s="59">
        <v>0.041929616105334286</v>
      </c>
      <c r="F13" s="93">
        <v>172.890078</v>
      </c>
      <c r="G13" s="93">
        <v>3.899065</v>
      </c>
      <c r="H13" s="59">
        <v>0.005654499870826054</v>
      </c>
      <c r="I13" s="93">
        <v>24.464708</v>
      </c>
      <c r="J13" s="15">
        <v>0.03547919519828398</v>
      </c>
      <c r="K13" s="92">
        <v>2.653417</v>
      </c>
      <c r="L13" s="15">
        <v>0.0038480369226334145</v>
      </c>
      <c r="M13" s="93">
        <v>2.904607</v>
      </c>
      <c r="N13" s="15">
        <v>0.0037205814864846743</v>
      </c>
    </row>
    <row r="14" spans="1:14" ht="29.25" customHeight="1">
      <c r="A14" s="26">
        <v>7</v>
      </c>
      <c r="B14" s="12" t="s">
        <v>7</v>
      </c>
      <c r="C14" s="93">
        <v>282.355245</v>
      </c>
      <c r="D14" s="93">
        <v>15.992477</v>
      </c>
      <c r="E14" s="59">
        <v>0.056639560564918846</v>
      </c>
      <c r="F14" s="93"/>
      <c r="G14" s="93">
        <v>1.769913</v>
      </c>
      <c r="H14" s="59">
        <v>0.006268390728849397</v>
      </c>
      <c r="I14" s="93">
        <v>9.811518</v>
      </c>
      <c r="J14" s="15">
        <v>0.034748842721161424</v>
      </c>
      <c r="K14" s="92"/>
      <c r="L14" s="15"/>
      <c r="M14" s="93">
        <v>5.538296</v>
      </c>
      <c r="N14" s="15">
        <v>0.016856991624150632</v>
      </c>
    </row>
    <row r="15" spans="1:14" ht="29.25" customHeight="1">
      <c r="A15" s="11">
        <v>8</v>
      </c>
      <c r="B15" s="12" t="s">
        <v>24</v>
      </c>
      <c r="C15" s="93">
        <v>143.738454</v>
      </c>
      <c r="D15" s="93">
        <v>15.188691</v>
      </c>
      <c r="E15" s="59">
        <v>0.10566894646021446</v>
      </c>
      <c r="F15" s="93"/>
      <c r="G15" s="93">
        <v>0.117869</v>
      </c>
      <c r="H15" s="59">
        <v>0.0008200241252073019</v>
      </c>
      <c r="I15" s="93">
        <v>7.755713</v>
      </c>
      <c r="J15" s="15">
        <v>0.05395711992282872</v>
      </c>
      <c r="K15" s="92"/>
      <c r="L15" s="15"/>
      <c r="M15" s="93">
        <v>3.785241</v>
      </c>
      <c r="N15" s="15">
        <v>0.023935383359556656</v>
      </c>
    </row>
    <row r="16" spans="1:14" ht="29.25" customHeight="1">
      <c r="A16" s="26">
        <v>9</v>
      </c>
      <c r="B16" s="12" t="s">
        <v>3</v>
      </c>
      <c r="C16" s="93">
        <v>183.489489</v>
      </c>
      <c r="D16" s="93">
        <v>15.037929</v>
      </c>
      <c r="E16" s="59">
        <v>0.08195526120844993</v>
      </c>
      <c r="F16" s="93"/>
      <c r="G16" s="93">
        <v>3.248727</v>
      </c>
      <c r="H16" s="59">
        <v>0.01770524850063755</v>
      </c>
      <c r="I16" s="93">
        <v>10.766812</v>
      </c>
      <c r="J16" s="15">
        <v>0.058678085914774115</v>
      </c>
      <c r="K16" s="92"/>
      <c r="L16" s="15"/>
      <c r="M16" s="93">
        <v>2.278276</v>
      </c>
      <c r="N16" s="15">
        <v>0.012109630977281755</v>
      </c>
    </row>
    <row r="17" spans="1:14" ht="29.25" customHeight="1">
      <c r="A17" s="11">
        <v>10</v>
      </c>
      <c r="B17" s="12" t="s">
        <v>21</v>
      </c>
      <c r="C17" s="93">
        <v>124.934355</v>
      </c>
      <c r="D17" s="93">
        <v>3.619572</v>
      </c>
      <c r="E17" s="59">
        <v>0.02897179082567001</v>
      </c>
      <c r="F17" s="93">
        <v>4.564041</v>
      </c>
      <c r="G17" s="111">
        <v>0.00707</v>
      </c>
      <c r="H17" s="60">
        <v>5.658971865664972E-05</v>
      </c>
      <c r="I17" s="93">
        <v>4.467378</v>
      </c>
      <c r="J17" s="15">
        <v>0.0357578025675964</v>
      </c>
      <c r="K17" s="92">
        <v>0.197768</v>
      </c>
      <c r="L17" s="15">
        <v>0.0015829753153165918</v>
      </c>
      <c r="M17" s="93">
        <v>0.672885</v>
      </c>
      <c r="N17" s="15">
        <v>0.00444579875567453</v>
      </c>
    </row>
    <row r="18" spans="1:14" ht="29.25" customHeight="1">
      <c r="A18" s="26">
        <v>11</v>
      </c>
      <c r="B18" s="12" t="s">
        <v>27</v>
      </c>
      <c r="C18" s="93">
        <v>113.439337</v>
      </c>
      <c r="D18" s="93">
        <v>4.335787</v>
      </c>
      <c r="E18" s="59">
        <v>0.03822119482239217</v>
      </c>
      <c r="F18" s="94">
        <v>12.435811</v>
      </c>
      <c r="G18" s="93">
        <v>0.071158</v>
      </c>
      <c r="H18" s="59">
        <v>0.0006272779961681193</v>
      </c>
      <c r="I18" s="93">
        <v>2.36539</v>
      </c>
      <c r="J18" s="15">
        <v>0.02085158519570685</v>
      </c>
      <c r="K18" s="92">
        <v>0.052713</v>
      </c>
      <c r="L18" s="15">
        <v>0.00046468007830475946</v>
      </c>
      <c r="M18" s="93">
        <v>2.079779</v>
      </c>
      <c r="N18" s="15">
        <v>0.015851529527186853</v>
      </c>
    </row>
    <row r="19" spans="1:14" ht="29.25" customHeight="1">
      <c r="A19" s="11">
        <v>12</v>
      </c>
      <c r="B19" s="12" t="s">
        <v>17</v>
      </c>
      <c r="C19" s="93">
        <v>45.132622</v>
      </c>
      <c r="D19" s="93">
        <v>0.021872</v>
      </c>
      <c r="E19" s="59">
        <v>0.0004846162051032621</v>
      </c>
      <c r="F19" s="93">
        <v>9.276678</v>
      </c>
      <c r="G19" s="111">
        <v>0.0719</v>
      </c>
      <c r="H19" s="59">
        <v>0.0015930827152032072</v>
      </c>
      <c r="I19" s="93">
        <v>0.27126</v>
      </c>
      <c r="J19" s="15">
        <v>0.006010286750014214</v>
      </c>
      <c r="K19" s="92">
        <v>0.72773</v>
      </c>
      <c r="L19" s="15">
        <v>0.016124257083933658</v>
      </c>
      <c r="M19" s="111">
        <v>0.097514</v>
      </c>
      <c r="N19" s="14">
        <v>0.0011983128301298338</v>
      </c>
    </row>
    <row r="20" spans="1:14" ht="29.25" customHeight="1">
      <c r="A20" s="26">
        <v>13</v>
      </c>
      <c r="B20" s="12" t="s">
        <v>9</v>
      </c>
      <c r="C20" s="93">
        <v>32.839298</v>
      </c>
      <c r="D20" s="93">
        <v>0.264225</v>
      </c>
      <c r="E20" s="59">
        <v>0.008046000252502352</v>
      </c>
      <c r="F20" s="93"/>
      <c r="G20" s="93"/>
      <c r="H20" s="59"/>
      <c r="I20" s="93">
        <v>0.345885</v>
      </c>
      <c r="J20" s="15">
        <v>0.010532655113394932</v>
      </c>
      <c r="K20" s="92"/>
      <c r="L20" s="15"/>
      <c r="M20" s="93">
        <v>0.000183</v>
      </c>
      <c r="N20" s="15"/>
    </row>
    <row r="21" spans="1:14" ht="29.25" customHeight="1">
      <c r="A21" s="11">
        <v>14</v>
      </c>
      <c r="B21" s="12" t="s">
        <v>80</v>
      </c>
      <c r="C21" s="93">
        <v>26.476379</v>
      </c>
      <c r="D21" s="93">
        <v>0.093887</v>
      </c>
      <c r="E21" s="59">
        <v>0.003546066476839601</v>
      </c>
      <c r="F21" s="93"/>
      <c r="G21" s="93"/>
      <c r="H21" s="59"/>
      <c r="I21" s="93">
        <v>0.102905</v>
      </c>
      <c r="J21" s="15">
        <v>0.0038866719652260605</v>
      </c>
      <c r="K21" s="92"/>
      <c r="L21" s="15"/>
      <c r="M21" s="93">
        <v>1.9E-05</v>
      </c>
      <c r="N21" s="15">
        <v>4.910036980510061E-07</v>
      </c>
    </row>
    <row r="22" spans="1:14" ht="29.25" customHeight="1">
      <c r="A22" s="26">
        <v>15</v>
      </c>
      <c r="B22" s="12" t="s">
        <v>19</v>
      </c>
      <c r="C22" s="93">
        <v>35.467322</v>
      </c>
      <c r="D22" s="93">
        <v>6.259594</v>
      </c>
      <c r="E22" s="59">
        <v>0.1764890509635884</v>
      </c>
      <c r="F22" s="93"/>
      <c r="G22" s="93">
        <v>0.61133</v>
      </c>
      <c r="H22" s="59">
        <v>0.017236429635144147</v>
      </c>
      <c r="I22" s="93">
        <v>2.17786</v>
      </c>
      <c r="J22" s="15">
        <v>0.06140469246592681</v>
      </c>
      <c r="K22" s="92"/>
      <c r="L22" s="15"/>
      <c r="M22" s="93">
        <v>0.705756</v>
      </c>
      <c r="N22" s="15">
        <v>0.0111467959154063</v>
      </c>
    </row>
    <row r="23" spans="1:14" ht="29.25" customHeight="1">
      <c r="A23" s="11">
        <v>16</v>
      </c>
      <c r="B23" s="12" t="s">
        <v>16</v>
      </c>
      <c r="C23" s="93">
        <v>33.784051</v>
      </c>
      <c r="D23" s="93">
        <v>0.209073</v>
      </c>
      <c r="E23" s="59">
        <v>0.0061885118513466605</v>
      </c>
      <c r="F23" s="93"/>
      <c r="G23" s="93">
        <v>0.037137</v>
      </c>
      <c r="H23" s="59">
        <v>0.0010992465053998408</v>
      </c>
      <c r="I23" s="93">
        <v>0.133065</v>
      </c>
      <c r="J23" s="15">
        <v>0.003938692846515061</v>
      </c>
      <c r="K23" s="92"/>
      <c r="L23" s="15"/>
      <c r="M23" s="93">
        <v>0.415027</v>
      </c>
      <c r="N23" s="15">
        <v>0.012145375934934505</v>
      </c>
    </row>
    <row r="24" spans="1:14" ht="29.25" customHeight="1">
      <c r="A24" s="26">
        <v>17</v>
      </c>
      <c r="B24" s="61" t="s">
        <v>50</v>
      </c>
      <c r="C24" s="93">
        <v>42.705414</v>
      </c>
      <c r="D24" s="93">
        <v>2.084193</v>
      </c>
      <c r="E24" s="59">
        <v>0.04880395258549654</v>
      </c>
      <c r="F24" s="93"/>
      <c r="G24" s="93">
        <v>0.495743</v>
      </c>
      <c r="H24" s="59">
        <v>0.011608434471563723</v>
      </c>
      <c r="I24" s="93">
        <v>1.858619</v>
      </c>
      <c r="J24" s="15">
        <v>0.04352185884440788</v>
      </c>
      <c r="K24" s="92"/>
      <c r="L24" s="15"/>
      <c r="M24" s="93">
        <v>0.457252</v>
      </c>
      <c r="N24" s="15">
        <v>0.009107299603745792</v>
      </c>
    </row>
    <row r="25" spans="1:14" ht="29.25" customHeight="1">
      <c r="A25" s="11">
        <v>18</v>
      </c>
      <c r="B25" s="12" t="s">
        <v>20</v>
      </c>
      <c r="C25" s="93">
        <v>15.765675</v>
      </c>
      <c r="D25" s="93">
        <v>1.898081</v>
      </c>
      <c r="E25" s="59">
        <v>0.12039325940690773</v>
      </c>
      <c r="F25" s="93"/>
      <c r="G25" s="112">
        <v>3.3E-05</v>
      </c>
      <c r="H25" s="63">
        <v>2.093154907734683E-06</v>
      </c>
      <c r="I25" s="93">
        <v>0.590622</v>
      </c>
      <c r="J25" s="15">
        <v>0.03746252539139618</v>
      </c>
      <c r="K25" s="92"/>
      <c r="L25" s="15"/>
      <c r="M25" s="93">
        <v>0.000831</v>
      </c>
      <c r="N25" s="15">
        <v>4.4019681999026365E-05</v>
      </c>
    </row>
    <row r="26" spans="1:14" ht="29.25" customHeight="1">
      <c r="A26" s="26">
        <v>19</v>
      </c>
      <c r="B26" s="12" t="s">
        <v>87</v>
      </c>
      <c r="C26" s="93">
        <v>15.285222</v>
      </c>
      <c r="D26" s="93">
        <v>1.247131</v>
      </c>
      <c r="E26" s="59">
        <v>0.08159063702182409</v>
      </c>
      <c r="F26" s="93">
        <v>1.360161</v>
      </c>
      <c r="G26" s="99">
        <v>0.237352</v>
      </c>
      <c r="H26" s="59">
        <v>0.01552820102972662</v>
      </c>
      <c r="I26" s="93">
        <v>0.457167</v>
      </c>
      <c r="J26" s="15">
        <v>0.029909084735570083</v>
      </c>
      <c r="K26" s="92">
        <v>0.093324</v>
      </c>
      <c r="L26" s="15">
        <v>0.006105505042713805</v>
      </c>
      <c r="M26" s="93">
        <v>0.606186</v>
      </c>
      <c r="N26" s="15">
        <v>0.0365632896924886</v>
      </c>
    </row>
    <row r="27" spans="1:14" ht="29.25" customHeight="1">
      <c r="A27" s="11">
        <v>20</v>
      </c>
      <c r="B27" s="12" t="s">
        <v>6</v>
      </c>
      <c r="C27" s="93">
        <v>8.667117</v>
      </c>
      <c r="D27" s="93">
        <v>0.33257</v>
      </c>
      <c r="E27" s="59">
        <v>0.03837146769796693</v>
      </c>
      <c r="F27" s="98"/>
      <c r="G27" s="99">
        <v>0.019634</v>
      </c>
      <c r="H27" s="59">
        <v>0.002265343827711106</v>
      </c>
      <c r="I27" s="93">
        <v>0.352446</v>
      </c>
      <c r="J27" s="15">
        <v>0.04066473315175046</v>
      </c>
      <c r="K27" s="92"/>
      <c r="L27" s="15"/>
      <c r="M27" s="93">
        <v>0.278998</v>
      </c>
      <c r="N27" s="15">
        <v>0.02728681290445254</v>
      </c>
    </row>
    <row r="28" spans="1:14" ht="29.25" customHeight="1">
      <c r="A28" s="26">
        <v>21</v>
      </c>
      <c r="B28" s="12" t="s">
        <v>26</v>
      </c>
      <c r="C28" s="93">
        <v>5.029202</v>
      </c>
      <c r="D28" s="93">
        <v>1.670299</v>
      </c>
      <c r="E28" s="59">
        <v>0.33212008585059816</v>
      </c>
      <c r="F28" s="98"/>
      <c r="G28" s="93">
        <v>0.029637</v>
      </c>
      <c r="H28" s="59">
        <v>0.005892982624281148</v>
      </c>
      <c r="I28" s="93">
        <v>0.546765</v>
      </c>
      <c r="J28" s="15">
        <v>0.10871804314084024</v>
      </c>
      <c r="K28" s="92"/>
      <c r="L28" s="15"/>
      <c r="M28" s="93">
        <v>0.303286</v>
      </c>
      <c r="N28" s="15">
        <v>0.05222041190630243</v>
      </c>
    </row>
    <row r="29" spans="1:14" ht="29.25" customHeight="1">
      <c r="A29" s="11">
        <v>22</v>
      </c>
      <c r="B29" s="12" t="s">
        <v>32</v>
      </c>
      <c r="C29" s="93">
        <v>8.534416</v>
      </c>
      <c r="D29" s="93"/>
      <c r="E29" s="59"/>
      <c r="F29" s="93">
        <v>1.452026</v>
      </c>
      <c r="G29" s="93"/>
      <c r="H29" s="59"/>
      <c r="I29" s="111">
        <v>0.002306</v>
      </c>
      <c r="J29" s="15">
        <v>0.00027020009336315456</v>
      </c>
      <c r="K29" s="97">
        <v>0.005602</v>
      </c>
      <c r="L29" s="15">
        <v>0.0006564010941111846</v>
      </c>
      <c r="M29" s="112">
        <v>0.000317</v>
      </c>
      <c r="N29" s="23">
        <v>1.6990031889703994E-05</v>
      </c>
    </row>
    <row r="30" spans="1:14" ht="29.25" customHeight="1">
      <c r="A30" s="26">
        <v>23</v>
      </c>
      <c r="B30" s="12" t="s">
        <v>4</v>
      </c>
      <c r="C30" s="93">
        <v>3.433868</v>
      </c>
      <c r="D30" s="99">
        <v>0.228473</v>
      </c>
      <c r="E30" s="59">
        <v>0.06653517258089128</v>
      </c>
      <c r="F30" s="93"/>
      <c r="G30" s="113">
        <v>0.019329</v>
      </c>
      <c r="H30" s="59">
        <v>0.0056289292424752495</v>
      </c>
      <c r="I30" s="111">
        <v>0.060878</v>
      </c>
      <c r="J30" s="15">
        <v>0.017728695453640034</v>
      </c>
      <c r="K30" s="97"/>
      <c r="L30" s="15"/>
      <c r="M30" s="99">
        <v>0.011603</v>
      </c>
      <c r="N30" s="14">
        <v>0.001150015085029477</v>
      </c>
    </row>
    <row r="31" spans="1:14" ht="29.25" customHeight="1">
      <c r="A31" s="11">
        <v>24</v>
      </c>
      <c r="B31" s="12" t="s">
        <v>11</v>
      </c>
      <c r="C31" s="93">
        <v>3.652126</v>
      </c>
      <c r="D31" s="93">
        <v>0.336256</v>
      </c>
      <c r="E31" s="59">
        <v>0.0920713031259053</v>
      </c>
      <c r="F31" s="93"/>
      <c r="G31" s="113">
        <v>0.014742</v>
      </c>
      <c r="H31" s="59">
        <v>0.004036552955730443</v>
      </c>
      <c r="I31" s="111">
        <v>0.158312</v>
      </c>
      <c r="J31" s="15">
        <v>0.043347902016524074</v>
      </c>
      <c r="K31" s="92"/>
      <c r="L31" s="15"/>
      <c r="M31" s="99">
        <v>0.000845</v>
      </c>
      <c r="N31" s="15">
        <v>0.00023137208300042222</v>
      </c>
    </row>
    <row r="32" spans="1:14" ht="29.25" customHeight="1">
      <c r="A32" s="26">
        <v>25</v>
      </c>
      <c r="B32" s="12" t="s">
        <v>12</v>
      </c>
      <c r="C32" s="93">
        <v>1.149249</v>
      </c>
      <c r="D32" s="93">
        <v>0.250906</v>
      </c>
      <c r="E32" s="59">
        <v>0.21832170399974243</v>
      </c>
      <c r="F32" s="99">
        <v>0.004233</v>
      </c>
      <c r="G32" s="113"/>
      <c r="H32" s="59"/>
      <c r="I32" s="93">
        <v>0.316217</v>
      </c>
      <c r="J32" s="15">
        <v>0.27515098990732206</v>
      </c>
      <c r="K32" s="92">
        <v>0.000255</v>
      </c>
      <c r="L32" s="15">
        <v>0.00022188403035373536</v>
      </c>
      <c r="M32" s="99">
        <v>0.001979</v>
      </c>
      <c r="N32" s="15">
        <v>0.0012582129721235345</v>
      </c>
    </row>
    <row r="33" spans="1:14" ht="29.25" customHeight="1">
      <c r="A33" s="11">
        <v>26</v>
      </c>
      <c r="B33" s="12" t="s">
        <v>13</v>
      </c>
      <c r="C33" s="93">
        <v>1.657736</v>
      </c>
      <c r="D33" s="93"/>
      <c r="E33" s="59"/>
      <c r="F33" s="99"/>
      <c r="G33" s="113"/>
      <c r="H33" s="59"/>
      <c r="I33" s="111">
        <v>0.00544</v>
      </c>
      <c r="J33" s="15">
        <v>0.0032815840399195045</v>
      </c>
      <c r="K33" s="97"/>
      <c r="L33" s="15"/>
      <c r="M33" s="99"/>
      <c r="N33" s="15"/>
    </row>
    <row r="34" spans="1:14" ht="29.25" customHeight="1">
      <c r="A34" s="26">
        <v>27</v>
      </c>
      <c r="B34" s="12" t="s">
        <v>28</v>
      </c>
      <c r="C34" s="93">
        <v>1.576567</v>
      </c>
      <c r="D34" s="101">
        <v>0.096897</v>
      </c>
      <c r="E34" s="59">
        <v>0.06146075618733615</v>
      </c>
      <c r="F34" s="101">
        <v>0.000117</v>
      </c>
      <c r="G34" s="113">
        <v>0.072219</v>
      </c>
      <c r="H34" s="59">
        <v>0.04580775824941154</v>
      </c>
      <c r="I34" s="111">
        <v>0.114866</v>
      </c>
      <c r="J34" s="15">
        <v>0.07285830541930663</v>
      </c>
      <c r="K34" s="102"/>
      <c r="L34" s="14"/>
      <c r="M34" s="99">
        <v>0.086311</v>
      </c>
      <c r="N34" s="15">
        <v>0.05469542366420203</v>
      </c>
    </row>
    <row r="35" spans="1:14" ht="29.25" customHeight="1">
      <c r="A35" s="11">
        <v>28</v>
      </c>
      <c r="B35" s="12" t="s">
        <v>8</v>
      </c>
      <c r="C35" s="93">
        <v>1.024635</v>
      </c>
      <c r="D35" s="93">
        <v>0.236544</v>
      </c>
      <c r="E35" s="59">
        <v>0.23085684170460702</v>
      </c>
      <c r="F35" s="93"/>
      <c r="G35" s="113"/>
      <c r="H35" s="59"/>
      <c r="I35" s="111">
        <v>0.141183</v>
      </c>
      <c r="J35" s="15">
        <v>0.13778857837181044</v>
      </c>
      <c r="K35" s="97"/>
      <c r="L35" s="15"/>
      <c r="M35" s="112">
        <v>0.015326</v>
      </c>
      <c r="N35" s="73">
        <v>0.0061446271111176174</v>
      </c>
    </row>
    <row r="36" spans="1:14" ht="29.25" customHeight="1">
      <c r="A36" s="26">
        <v>29</v>
      </c>
      <c r="B36" s="12" t="s">
        <v>14</v>
      </c>
      <c r="C36" s="93">
        <v>0.266887</v>
      </c>
      <c r="D36" s="93"/>
      <c r="E36" s="59"/>
      <c r="F36" s="93"/>
      <c r="G36" s="113"/>
      <c r="H36" s="59"/>
      <c r="I36" s="111">
        <v>0.006069</v>
      </c>
      <c r="J36" s="15">
        <v>0.02273996110713523</v>
      </c>
      <c r="K36" s="102"/>
      <c r="L36" s="15"/>
      <c r="M36" s="99"/>
      <c r="N36" s="15"/>
    </row>
    <row r="37" spans="1:14" ht="29.25" customHeight="1">
      <c r="A37" s="11">
        <v>30</v>
      </c>
      <c r="B37" s="12" t="s">
        <v>5</v>
      </c>
      <c r="C37" s="93">
        <v>1.057884</v>
      </c>
      <c r="D37" s="93"/>
      <c r="E37" s="59"/>
      <c r="F37" s="98"/>
      <c r="G37" s="113"/>
      <c r="H37" s="59"/>
      <c r="I37" s="111">
        <v>0.00607</v>
      </c>
      <c r="J37" s="15">
        <v>0.005737869180363821</v>
      </c>
      <c r="K37" s="97"/>
      <c r="L37" s="15"/>
      <c r="M37" s="99"/>
      <c r="N37" s="15"/>
    </row>
    <row r="38" spans="1:14" ht="29.25" customHeight="1">
      <c r="A38" s="26">
        <v>31</v>
      </c>
      <c r="B38" s="12" t="s">
        <v>81</v>
      </c>
      <c r="C38" s="93">
        <v>2.138467</v>
      </c>
      <c r="D38" s="111">
        <v>0.429917</v>
      </c>
      <c r="E38" s="59">
        <v>0.2010398102940097</v>
      </c>
      <c r="F38" s="94"/>
      <c r="G38" s="113">
        <v>0.056249</v>
      </c>
      <c r="H38" s="59">
        <v>0.026303422030828628</v>
      </c>
      <c r="I38" s="111">
        <v>0.121338</v>
      </c>
      <c r="J38" s="15">
        <v>0.056740646453744666</v>
      </c>
      <c r="K38" s="97"/>
      <c r="L38" s="15"/>
      <c r="M38" s="99">
        <v>0.326696</v>
      </c>
      <c r="N38" s="15">
        <v>0.14861300174377254</v>
      </c>
    </row>
    <row r="39" spans="1:14" ht="29.25" customHeight="1">
      <c r="A39" s="11">
        <v>32</v>
      </c>
      <c r="B39" s="12" t="s">
        <v>31</v>
      </c>
      <c r="C39" s="93">
        <v>0.324145</v>
      </c>
      <c r="D39" s="93"/>
      <c r="E39" s="59"/>
      <c r="F39" s="94"/>
      <c r="G39" s="113"/>
      <c r="H39" s="59"/>
      <c r="I39" s="111"/>
      <c r="J39" s="14"/>
      <c r="K39" s="92"/>
      <c r="L39" s="15"/>
      <c r="M39" s="93"/>
      <c r="N39" s="15"/>
    </row>
    <row r="40" spans="1:14" ht="29.25" customHeight="1">
      <c r="A40" s="26">
        <v>33</v>
      </c>
      <c r="B40" s="34" t="s">
        <v>18</v>
      </c>
      <c r="C40" s="114"/>
      <c r="D40" s="114"/>
      <c r="E40" s="69"/>
      <c r="F40" s="106"/>
      <c r="G40" s="115">
        <v>0.039034</v>
      </c>
      <c r="H40" s="116" t="s">
        <v>84</v>
      </c>
      <c r="I40" s="117"/>
      <c r="J40" s="108"/>
      <c r="K40" s="105"/>
      <c r="L40" s="37"/>
      <c r="M40" s="114"/>
      <c r="N40" s="37"/>
    </row>
    <row r="41" spans="1:14" s="84" customFormat="1" ht="29.25" customHeight="1">
      <c r="A41" s="40"/>
      <c r="B41" s="41" t="s">
        <v>40</v>
      </c>
      <c r="C41" s="71">
        <v>8828.843949</v>
      </c>
      <c r="D41" s="71">
        <v>401.781376</v>
      </c>
      <c r="E41" s="72">
        <v>0.04550781261067683</v>
      </c>
      <c r="F41" s="71">
        <v>1217.618839</v>
      </c>
      <c r="G41" s="71">
        <v>56.689356</v>
      </c>
      <c r="H41" s="72">
        <v>0.0064209262648051366</v>
      </c>
      <c r="I41" s="109">
        <v>424.609142</v>
      </c>
      <c r="J41" s="72">
        <v>0.04809340208670167</v>
      </c>
      <c r="K41" s="71">
        <v>57.406466</v>
      </c>
      <c r="L41" s="45">
        <v>0.00650214980937591</v>
      </c>
      <c r="M41" s="71">
        <v>113.8</v>
      </c>
      <c r="N41" s="45">
        <v>0.010977773484259825</v>
      </c>
    </row>
    <row r="42" ht="15.75">
      <c r="M42" s="4"/>
    </row>
    <row r="43" spans="1:13" s="10" customFormat="1" ht="12.75" customHeight="1">
      <c r="A43" s="58"/>
      <c r="B43" s="129" t="s">
        <v>82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s="10" customFormat="1" ht="12.75" customHeight="1">
      <c r="A44" s="58"/>
      <c r="B44" s="130" t="s">
        <v>88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0:13" ht="15.75">
      <c r="J45" s="110"/>
      <c r="K45" s="110"/>
      <c r="M45" s="4"/>
    </row>
    <row r="46" ht="15.75">
      <c r="M46" s="4"/>
    </row>
    <row r="47" spans="11:13" ht="15.75">
      <c r="K47" s="110"/>
      <c r="M47" s="4"/>
    </row>
    <row r="48" ht="15.75">
      <c r="M48" s="4"/>
    </row>
    <row r="49" spans="8:13" ht="15.75">
      <c r="H49" s="80"/>
      <c r="I49" s="80"/>
      <c r="J49" s="80"/>
      <c r="K49" s="80"/>
      <c r="L49" s="80"/>
      <c r="M49" s="4"/>
    </row>
    <row r="50" spans="8:13" ht="15.75">
      <c r="H50" s="80"/>
      <c r="I50" s="85"/>
      <c r="J50" s="86"/>
      <c r="K50" s="86"/>
      <c r="L50" s="80"/>
      <c r="M50" s="4"/>
    </row>
    <row r="51" spans="8:13" ht="15.75">
      <c r="H51" s="80"/>
      <c r="I51" s="85"/>
      <c r="J51" s="86"/>
      <c r="K51" s="86"/>
      <c r="L51" s="80"/>
      <c r="M51" s="4"/>
    </row>
    <row r="52" spans="8:13" ht="15.75">
      <c r="H52" s="80"/>
      <c r="I52" s="87"/>
      <c r="J52" s="86"/>
      <c r="K52" s="86"/>
      <c r="L52" s="80"/>
      <c r="M52" s="4"/>
    </row>
    <row r="53" spans="8:13" ht="15.75">
      <c r="H53" s="80"/>
      <c r="I53" s="85"/>
      <c r="J53" s="86"/>
      <c r="K53" s="86"/>
      <c r="L53" s="80"/>
      <c r="M53" s="4"/>
    </row>
    <row r="54" spans="8:13" ht="15.75">
      <c r="H54" s="80"/>
      <c r="I54" s="85"/>
      <c r="J54" s="86"/>
      <c r="K54" s="86"/>
      <c r="L54" s="80"/>
      <c r="M54" s="4"/>
    </row>
    <row r="55" spans="8:13" ht="15.75">
      <c r="H55" s="80"/>
      <c r="I55" s="85"/>
      <c r="J55" s="86"/>
      <c r="K55" s="86"/>
      <c r="L55" s="80"/>
      <c r="M55" s="4"/>
    </row>
    <row r="56" spans="8:13" ht="15.75">
      <c r="H56" s="80"/>
      <c r="I56" s="85"/>
      <c r="J56" s="86"/>
      <c r="K56" s="86"/>
      <c r="L56" s="80"/>
      <c r="M56" s="4"/>
    </row>
    <row r="57" spans="8:13" ht="15.75">
      <c r="H57" s="80"/>
      <c r="I57" s="85"/>
      <c r="J57" s="86"/>
      <c r="K57" s="86"/>
      <c r="L57" s="80"/>
      <c r="M57" s="4"/>
    </row>
    <row r="58" spans="8:12" ht="15.75">
      <c r="H58" s="80"/>
      <c r="I58" s="85"/>
      <c r="J58" s="86"/>
      <c r="K58" s="86"/>
      <c r="L58" s="80"/>
    </row>
    <row r="59" spans="8:12" ht="15.75">
      <c r="H59" s="80"/>
      <c r="I59" s="85"/>
      <c r="J59" s="86"/>
      <c r="K59" s="86"/>
      <c r="L59" s="80"/>
    </row>
    <row r="60" spans="8:12" ht="15.75">
      <c r="H60" s="80"/>
      <c r="I60" s="88"/>
      <c r="J60" s="48"/>
      <c r="K60" s="86"/>
      <c r="L60" s="80"/>
    </row>
    <row r="61" spans="8:12" ht="15.75">
      <c r="H61" s="80"/>
      <c r="I61" s="89"/>
      <c r="J61" s="48"/>
      <c r="K61" s="86"/>
      <c r="L61" s="80"/>
    </row>
    <row r="62" spans="8:12" ht="15.75">
      <c r="H62" s="80"/>
      <c r="I62" s="89"/>
      <c r="J62" s="48"/>
      <c r="K62" s="86"/>
      <c r="L62" s="80"/>
    </row>
    <row r="63" spans="8:12" ht="15.75">
      <c r="H63" s="80"/>
      <c r="I63" s="88"/>
      <c r="J63" s="48"/>
      <c r="K63" s="86"/>
      <c r="L63" s="80"/>
    </row>
    <row r="64" spans="8:12" ht="15.75">
      <c r="H64" s="80"/>
      <c r="I64" s="88"/>
      <c r="J64" s="48"/>
      <c r="K64" s="86"/>
      <c r="L64" s="80"/>
    </row>
    <row r="65" spans="8:12" ht="15.75">
      <c r="H65" s="80"/>
      <c r="I65" s="89"/>
      <c r="J65" s="48"/>
      <c r="K65" s="86"/>
      <c r="L65" s="80"/>
    </row>
    <row r="66" spans="8:12" ht="15.75">
      <c r="H66" s="80"/>
      <c r="I66" s="89"/>
      <c r="J66" s="48"/>
      <c r="K66" s="86"/>
      <c r="L66" s="80"/>
    </row>
    <row r="67" spans="8:12" ht="15.75">
      <c r="H67" s="80"/>
      <c r="I67" s="89"/>
      <c r="J67" s="48"/>
      <c r="K67" s="86"/>
      <c r="L67" s="80"/>
    </row>
    <row r="68" spans="8:12" ht="15.75">
      <c r="H68" s="80"/>
      <c r="I68" s="89"/>
      <c r="J68" s="48"/>
      <c r="K68" s="86"/>
      <c r="L68" s="80"/>
    </row>
    <row r="69" spans="8:12" ht="15.75">
      <c r="H69" s="80"/>
      <c r="I69" s="89"/>
      <c r="J69" s="48"/>
      <c r="K69" s="86"/>
      <c r="L69" s="80"/>
    </row>
    <row r="70" spans="8:12" ht="15.75">
      <c r="H70" s="80"/>
      <c r="I70" s="89"/>
      <c r="J70" s="48"/>
      <c r="K70" s="86"/>
      <c r="L70" s="80"/>
    </row>
    <row r="71" spans="8:12" ht="15.75">
      <c r="H71" s="80"/>
      <c r="I71" s="90"/>
      <c r="J71" s="91"/>
      <c r="K71" s="86"/>
      <c r="L71" s="80"/>
    </row>
    <row r="72" spans="8:12" ht="15.75">
      <c r="H72" s="80"/>
      <c r="I72" s="80"/>
      <c r="J72" s="80"/>
      <c r="K72" s="80"/>
      <c r="L72" s="80"/>
    </row>
    <row r="73" spans="8:12" ht="15.75">
      <c r="H73" s="80"/>
      <c r="I73" s="80"/>
      <c r="J73" s="80"/>
      <c r="K73" s="80"/>
      <c r="L73" s="80"/>
    </row>
    <row r="74" spans="8:12" ht="15.75">
      <c r="H74" s="80"/>
      <c r="I74" s="80"/>
      <c r="J74" s="80"/>
      <c r="K74" s="80"/>
      <c r="L74" s="80"/>
    </row>
    <row r="75" spans="8:12" ht="15.75">
      <c r="H75" s="80"/>
      <c r="I75" s="80"/>
      <c r="J75" s="80"/>
      <c r="K75" s="80"/>
      <c r="L75" s="80"/>
    </row>
    <row r="76" spans="8:12" ht="15.75">
      <c r="H76" s="80"/>
      <c r="I76" s="80"/>
      <c r="J76" s="80"/>
      <c r="K76" s="80"/>
      <c r="L76" s="80"/>
    </row>
    <row r="77" spans="8:12" ht="15.75">
      <c r="H77" s="80"/>
      <c r="I77" s="80"/>
      <c r="J77" s="80"/>
      <c r="K77" s="80"/>
      <c r="L77" s="80"/>
    </row>
    <row r="78" spans="8:12" ht="15.75">
      <c r="H78" s="80"/>
      <c r="I78" s="80"/>
      <c r="J78" s="80"/>
      <c r="K78" s="80"/>
      <c r="L78" s="80"/>
    </row>
  </sheetData>
  <sheetProtection/>
  <mergeCells count="16">
    <mergeCell ref="B43:M43"/>
    <mergeCell ref="B44:M44"/>
    <mergeCell ref="G5:H6"/>
    <mergeCell ref="I5:L5"/>
    <mergeCell ref="M5:M7"/>
    <mergeCell ref="N5:N7"/>
    <mergeCell ref="B2:N2"/>
    <mergeCell ref="A4:A7"/>
    <mergeCell ref="D6:E6"/>
    <mergeCell ref="I6:J6"/>
    <mergeCell ref="K6:L6"/>
    <mergeCell ref="B4:B7"/>
    <mergeCell ref="C4:N4"/>
    <mergeCell ref="C5:C7"/>
    <mergeCell ref="D5:E5"/>
    <mergeCell ref="F5:F7"/>
  </mergeCells>
  <printOptions/>
  <pageMargins left="0.17" right="0.17" top="0.17" bottom="0.2" header="0.17" footer="0.16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DNB_Korlan</dc:creator>
  <cp:keywords/>
  <dc:description/>
  <cp:lastModifiedBy>Гулжан Камалдинова</cp:lastModifiedBy>
  <cp:lastPrinted>2007-05-07T05:46:04Z</cp:lastPrinted>
  <dcterms:created xsi:type="dcterms:W3CDTF">2007-02-13T10:07:01Z</dcterms:created>
  <dcterms:modified xsi:type="dcterms:W3CDTF">2023-02-14T10:09:33Z</dcterms:modified>
  <cp:category/>
  <cp:version/>
  <cp:contentType/>
  <cp:contentStatus/>
</cp:coreProperties>
</file>