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8555" windowHeight="12015" activeTab="8"/>
  </bookViews>
  <sheets>
    <sheet name="01.04.08" sheetId="1" r:id="rId1"/>
    <sheet name="01.05.08" sheetId="2" r:id="rId2"/>
    <sheet name="01.06.08" sheetId="3" r:id="rId3"/>
    <sheet name="01.07.08" sheetId="4" r:id="rId4"/>
    <sheet name="1.08.08" sheetId="5" r:id="rId5"/>
    <sheet name="1.09.08" sheetId="6" r:id="rId6"/>
    <sheet name="1.10.08" sheetId="7" r:id="rId7"/>
    <sheet name="1.11.08" sheetId="8" r:id="rId8"/>
    <sheet name="1.12.08" sheetId="9" r:id="rId9"/>
  </sheets>
  <externalReferences>
    <externalReference r:id="rId12"/>
    <externalReference r:id="rId13"/>
  </externalReferences>
  <definedNames>
    <definedName name="z">#REF!</definedName>
    <definedName name="Z_0723B199_A6CE_41D9_937D_B01D2E28BC19_.wvu.Cols" localSheetId="0" hidden="1">'01.04.08'!$J:$J</definedName>
    <definedName name="Z_0723B199_A6CE_41D9_937D_B01D2E28BC19_.wvu.Cols" localSheetId="1" hidden="1">'01.05.08'!$J:$J</definedName>
    <definedName name="Z_0723B199_A6CE_41D9_937D_B01D2E28BC19_.wvu.Cols" localSheetId="2" hidden="1">'01.06.08'!$J:$J</definedName>
    <definedName name="Z_0723B199_A6CE_41D9_937D_B01D2E28BC19_.wvu.Cols" localSheetId="3" hidden="1">'01.07.08'!$K:$K</definedName>
    <definedName name="Z_0723B199_A6CE_41D9_937D_B01D2E28BC19_.wvu.Cols" localSheetId="4" hidden="1">'1.08.08'!$K:$K</definedName>
    <definedName name="Z_0723B199_A6CE_41D9_937D_B01D2E28BC19_.wvu.Cols" localSheetId="5" hidden="1">'1.09.08'!$L:$L</definedName>
    <definedName name="Z_0723B199_A6CE_41D9_937D_B01D2E28BC19_.wvu.Cols" localSheetId="6" hidden="1">'1.10.08'!$L:$L</definedName>
    <definedName name="Z_0723B199_A6CE_41D9_937D_B01D2E28BC19_.wvu.Cols" localSheetId="7" hidden="1">'1.11.08'!$L:$L</definedName>
    <definedName name="Z_0723B199_A6CE_41D9_937D_B01D2E28BC19_.wvu.Cols" localSheetId="8" hidden="1">'1.12.08'!$L:$L</definedName>
    <definedName name="Z_0723B199_A6CE_41D9_937D_B01D2E28BC19_.wvu.PrintArea" localSheetId="0" hidden="1">'01.04.08'!$A$1:$I$10</definedName>
    <definedName name="Z_0723B199_A6CE_41D9_937D_B01D2E28BC19_.wvu.PrintArea" localSheetId="1" hidden="1">'01.05.08'!$A$1:$I$10</definedName>
    <definedName name="Z_0723B199_A6CE_41D9_937D_B01D2E28BC19_.wvu.PrintArea" localSheetId="2" hidden="1">'01.06.08'!$A$1:$I$10</definedName>
    <definedName name="Z_0723B199_A6CE_41D9_937D_B01D2E28BC19_.wvu.PrintArea" localSheetId="3" hidden="1">'01.07.08'!$A$1:$J$12</definedName>
    <definedName name="Z_0723B199_A6CE_41D9_937D_B01D2E28BC19_.wvu.PrintArea" localSheetId="4" hidden="1">'1.08.08'!$A$1:$J$12</definedName>
    <definedName name="Z_0723B199_A6CE_41D9_937D_B01D2E28BC19_.wvu.PrintArea" localSheetId="5" hidden="1">'1.09.08'!$A$1:$K$12</definedName>
    <definedName name="Z_0723B199_A6CE_41D9_937D_B01D2E28BC19_.wvu.PrintArea" localSheetId="6" hidden="1">'1.10.08'!$A$1:$K$15</definedName>
    <definedName name="Z_0723B199_A6CE_41D9_937D_B01D2E28BC19_.wvu.PrintArea" localSheetId="7" hidden="1">'1.11.08'!$A$1:$K$15</definedName>
    <definedName name="Z_0723B199_A6CE_41D9_937D_B01D2E28BC19_.wvu.PrintArea" localSheetId="8" hidden="1">'1.12.08'!$A$1:$K$15</definedName>
    <definedName name="Z_ECD2BD8B_9756_42B3_8153_45306E5E7C04_.wvu.Cols" localSheetId="0" hidden="1">'01.04.08'!$J:$J</definedName>
    <definedName name="Z_ECD2BD8B_9756_42B3_8153_45306E5E7C04_.wvu.Cols" localSheetId="1" hidden="1">'01.05.08'!$J:$J</definedName>
    <definedName name="Z_ECD2BD8B_9756_42B3_8153_45306E5E7C04_.wvu.Cols" localSheetId="2" hidden="1">'01.06.08'!$J:$J</definedName>
    <definedName name="Z_ECD2BD8B_9756_42B3_8153_45306E5E7C04_.wvu.Cols" localSheetId="3" hidden="1">'01.07.08'!$K:$K</definedName>
    <definedName name="Z_ECD2BD8B_9756_42B3_8153_45306E5E7C04_.wvu.Cols" localSheetId="4" hidden="1">'1.08.08'!$K:$K</definedName>
    <definedName name="Z_ECD2BD8B_9756_42B3_8153_45306E5E7C04_.wvu.Cols" localSheetId="5" hidden="1">'1.09.08'!$L:$L</definedName>
    <definedName name="Z_ECD2BD8B_9756_42B3_8153_45306E5E7C04_.wvu.Cols" localSheetId="6" hidden="1">'1.10.08'!$L:$L</definedName>
    <definedName name="Z_ECD2BD8B_9756_42B3_8153_45306E5E7C04_.wvu.Cols" localSheetId="7" hidden="1">'1.11.08'!$L:$L</definedName>
    <definedName name="Z_ECD2BD8B_9756_42B3_8153_45306E5E7C04_.wvu.Cols" localSheetId="8" hidden="1">'1.12.08'!$L:$L</definedName>
    <definedName name="Z_ECD2BD8B_9756_42B3_8153_45306E5E7C04_.wvu.PrintArea" localSheetId="0" hidden="1">'01.04.08'!$A$1:$I$10</definedName>
    <definedName name="Z_ECD2BD8B_9756_42B3_8153_45306E5E7C04_.wvu.PrintArea" localSheetId="1" hidden="1">'01.05.08'!$A$1:$I$10</definedName>
    <definedName name="Z_ECD2BD8B_9756_42B3_8153_45306E5E7C04_.wvu.PrintArea" localSheetId="2" hidden="1">'01.06.08'!$A$1:$I$10</definedName>
    <definedName name="Z_ECD2BD8B_9756_42B3_8153_45306E5E7C04_.wvu.PrintArea" localSheetId="3" hidden="1">'01.07.08'!$A$1:$J$12</definedName>
    <definedName name="Z_ECD2BD8B_9756_42B3_8153_45306E5E7C04_.wvu.PrintArea" localSheetId="4" hidden="1">'1.08.08'!$A$1:$J$12</definedName>
    <definedName name="Z_ECD2BD8B_9756_42B3_8153_45306E5E7C04_.wvu.PrintArea" localSheetId="5" hidden="1">'1.09.08'!$A$1:$K$12</definedName>
    <definedName name="Z_ECD2BD8B_9756_42B3_8153_45306E5E7C04_.wvu.PrintArea" localSheetId="6" hidden="1">'1.10.08'!$A$1:$K$15</definedName>
    <definedName name="Z_ECD2BD8B_9756_42B3_8153_45306E5E7C04_.wvu.PrintArea" localSheetId="7" hidden="1">'1.11.08'!$A$1:$K$15</definedName>
    <definedName name="Z_ECD2BD8B_9756_42B3_8153_45306E5E7C04_.wvu.PrintArea" localSheetId="8" hidden="1">'1.12.08'!$A$1:$K$15</definedName>
    <definedName name="дата">#REF!</definedName>
    <definedName name="_xlnm.Print_Area" localSheetId="0">'01.04.08'!$A$1:$I$12</definedName>
    <definedName name="_xlnm.Print_Area" localSheetId="1">'01.05.08'!$A$1:$I$12</definedName>
    <definedName name="_xlnm.Print_Area" localSheetId="2">'01.06.08'!$A$1:$I$12</definedName>
    <definedName name="_xlnm.Print_Area" localSheetId="3">'01.07.08'!$A$1:$J$12</definedName>
    <definedName name="_xlnm.Print_Area" localSheetId="4">'1.08.08'!$A$1:$J$12</definedName>
    <definedName name="_xlnm.Print_Area" localSheetId="5">'1.09.08'!$A$1:$K$12</definedName>
    <definedName name="_xlnm.Print_Area" localSheetId="6">'1.10.08'!$A$1:$K$15</definedName>
    <definedName name="_xlnm.Print_Area" localSheetId="7">'1.11.08'!$A$1:$K$15</definedName>
    <definedName name="_xlnm.Print_Area" localSheetId="8">'1.12.08'!$A$1:$K$15</definedName>
  </definedNames>
  <calcPr fullCalcOnLoad="1"/>
</workbook>
</file>

<file path=xl/sharedStrings.xml><?xml version="1.0" encoding="utf-8"?>
<sst xmlns="http://schemas.openxmlformats.org/spreadsheetml/2006/main" count="185" uniqueCount="41">
  <si>
    <t>К1 (К1&gt;0,10)</t>
  </si>
  <si>
    <t>К3 (K3&lt;0,25)</t>
  </si>
  <si>
    <t>-</t>
  </si>
  <si>
    <t>JSC "Astana Finance"</t>
  </si>
  <si>
    <t>JSC "Kazkommerzbank Invest"</t>
  </si>
  <si>
    <t>JSC «Financial Company «REAL-INVEST.kz»</t>
  </si>
  <si>
    <t>JSC "KAZEXPORTASTYK - SECURITIES"</t>
  </si>
  <si>
    <t>Information on prudential compliance</t>
  </si>
  <si>
    <t xml:space="preserve">by Republic of Kazakhstan investment portfolio managers combining  their activity with broker and dealer activity with right to manage clients' accounts as a nominal holder and certain types of banking operations, factoring, forfaiting operations </t>
  </si>
  <si>
    <t>on April 1, 2008</t>
  </si>
  <si>
    <t>Title of organisation</t>
  </si>
  <si>
    <t>Capital adequacy</t>
  </si>
  <si>
    <t>Maximum risk for one borrower</t>
  </si>
  <si>
    <t>Norms fulfillment</t>
  </si>
  <si>
    <t>Own capital, thousand tenge</t>
  </si>
  <si>
    <t>Sum of assets, contingent and possible liabilities,derivatives, weighed by credit risk and operational risk, thousand tenge</t>
  </si>
  <si>
    <t>Capital adequacy coefficient 
(К1=line 3/ line 4)</t>
  </si>
  <si>
    <t>Sum of maximum risk for one borrower, thousand tenge</t>
  </si>
  <si>
    <t>Coefficient of maximum risk for one borrower (К3 = line 6/line 3)</t>
  </si>
  <si>
    <t>on May 1, 2008</t>
  </si>
  <si>
    <t>on June 1, 2008</t>
  </si>
  <si>
    <t>“KAZEXPORTASTYKSECURITIES”, JSC</t>
  </si>
  <si>
    <t>Financial Company “REAL-INVEST.kz”, JSC</t>
  </si>
  <si>
    <t>“Kazkommerts Invest”, JSC</t>
  </si>
  <si>
    <t>“Astana-Finance”, JSC</t>
  </si>
  <si>
    <t>Coefficient of maximum risk for one borrower (К3= line 7/line 3)</t>
  </si>
  <si>
    <t>Capital adequacy coefficient 
 (К1=line 3/ (line 4-line 5))</t>
  </si>
  <si>
    <t>Total sum of reserves (provisions) not included in the calculation of own capital,
thousand tenge</t>
  </si>
  <si>
    <t>Settlement own capital,
thousand tenge</t>
  </si>
  <si>
    <t xml:space="preserve"> </t>
  </si>
  <si>
    <t>on July 1, 2008</t>
  </si>
  <si>
    <t>on August 1, 2008</t>
  </si>
  <si>
    <t>The sum of excess of the cumulative sum of investments of the broker and (or) the dealer above the size of own capital</t>
  </si>
  <si>
    <t>on September 1, 2008</t>
  </si>
  <si>
    <t>Coefficient of maximum risk for one borrower (К3= соlumn 8/соlumn 3)</t>
  </si>
  <si>
    <t>Capital adequacy coefficient 
 (К1=соlumn 3/ (соlumn 4-соlumn 5))</t>
  </si>
  <si>
    <t>The sum of excess of the cumulative sum of investments of the broker and (or) the dealer above the size of own capital, thousand tenge</t>
  </si>
  <si>
    <t xml:space="preserve">№ </t>
  </si>
  <si>
    <t>on October 1, 2008</t>
  </si>
  <si>
    <t>on November 1, 2008</t>
  </si>
  <si>
    <t>on December 1, 2008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</si>
</sst>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4" formatCode="_(* #,##0_);_(* \(#,##0\);_(* &quot;-&quot;??_);_(@_)"/>
    <numFmt numFmtId="185" formatCode="_-* #,##0.000_р_._-;\-* #,##0.000_р_._-;_-* &quot;-&quot;??_р_._-;_-@_-"/>
    <numFmt numFmtId="196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0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85" fontId="23" fillId="0" borderId="0" xfId="68" applyNumberFormat="1" applyFont="1" applyFill="1" applyAlignment="1" applyProtection="1">
      <alignment horizontal="center" wrapText="1"/>
      <protection/>
    </xf>
    <xf numFmtId="185" fontId="23" fillId="0" borderId="0" xfId="68" applyNumberFormat="1" applyFont="1" applyFill="1" applyAlignment="1" applyProtection="1">
      <alignment horizontal="center" wrapText="1"/>
      <protection/>
    </xf>
    <xf numFmtId="185" fontId="23" fillId="0" borderId="0" xfId="68" applyNumberFormat="1" applyFont="1" applyFill="1" applyBorder="1" applyAlignment="1" applyProtection="1">
      <alignment horizontal="center" wrapText="1"/>
      <protection/>
    </xf>
    <xf numFmtId="185" fontId="23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10" xfId="68" applyNumberFormat="1" applyFont="1" applyFill="1" applyBorder="1" applyAlignment="1" applyProtection="1">
      <alignment horizontal="right" wrapText="1"/>
      <protection/>
    </xf>
    <xf numFmtId="185" fontId="24" fillId="0" borderId="11" xfId="68" applyNumberFormat="1" applyFont="1" applyFill="1" applyBorder="1" applyAlignment="1" applyProtection="1">
      <alignment horizontal="center" vertical="center"/>
      <protection/>
    </xf>
    <xf numFmtId="185" fontId="24" fillId="0" borderId="11" xfId="68" applyNumberFormat="1" applyFont="1" applyFill="1" applyBorder="1" applyAlignment="1" applyProtection="1">
      <alignment horizontal="center" vertical="center" wrapText="1"/>
      <protection/>
    </xf>
    <xf numFmtId="185" fontId="24" fillId="0" borderId="12" xfId="68" applyNumberFormat="1" applyFont="1" applyFill="1" applyBorder="1" applyAlignment="1" applyProtection="1">
      <alignment horizontal="center" wrapText="1"/>
      <protection/>
    </xf>
    <xf numFmtId="185" fontId="24" fillId="0" borderId="13" xfId="68" applyNumberFormat="1" applyFont="1" applyFill="1" applyBorder="1" applyAlignment="1" applyProtection="1">
      <alignment horizontal="center" wrapText="1"/>
      <protection/>
    </xf>
    <xf numFmtId="185" fontId="24" fillId="0" borderId="14" xfId="68" applyNumberFormat="1" applyFont="1" applyFill="1" applyBorder="1" applyAlignment="1" applyProtection="1">
      <alignment horizontal="center" wrapText="1"/>
      <protection/>
    </xf>
    <xf numFmtId="185" fontId="24" fillId="0" borderId="12" xfId="68" applyNumberFormat="1" applyFont="1" applyFill="1" applyBorder="1" applyAlignment="1" applyProtection="1">
      <alignment horizontal="center" vertical="center" wrapText="1"/>
      <protection/>
    </xf>
    <xf numFmtId="0" fontId="24" fillId="0" borderId="12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Alignment="1" applyProtection="1">
      <alignment horizontal="center"/>
      <protection/>
    </xf>
    <xf numFmtId="185" fontId="24" fillId="0" borderId="0" xfId="68" applyNumberFormat="1" applyFont="1" applyFill="1" applyAlignment="1" applyProtection="1">
      <alignment horizontal="center" wrapText="1"/>
      <protection/>
    </xf>
    <xf numFmtId="185" fontId="23" fillId="0" borderId="0" xfId="68" applyNumberFormat="1" applyFont="1" applyFill="1" applyAlignment="1" applyProtection="1">
      <alignment horizontal="right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0" fontId="23" fillId="0" borderId="0" xfId="57" applyFont="1" applyFill="1" applyBorder="1" applyAlignment="1">
      <alignment horizontal="right"/>
      <protection/>
    </xf>
    <xf numFmtId="0" fontId="23" fillId="0" borderId="0" xfId="57" applyFont="1" applyFill="1" applyAlignment="1">
      <alignment horizontal="right"/>
      <protection/>
    </xf>
    <xf numFmtId="185" fontId="24" fillId="0" borderId="0" xfId="68" applyNumberFormat="1" applyFont="1" applyFill="1" applyBorder="1" applyAlignment="1" applyProtection="1">
      <alignment horizontal="center"/>
      <protection/>
    </xf>
    <xf numFmtId="185" fontId="24" fillId="0" borderId="0" xfId="68" applyNumberFormat="1" applyFont="1" applyFill="1" applyBorder="1" applyAlignment="1" applyProtection="1">
      <alignment horizontal="right" wrapText="1"/>
      <protection/>
    </xf>
    <xf numFmtId="0" fontId="24" fillId="0" borderId="0" xfId="55" applyFont="1" applyFill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185" fontId="24" fillId="0" borderId="12" xfId="68" applyNumberFormat="1" applyFont="1" applyFill="1" applyBorder="1" applyAlignment="1" applyProtection="1">
      <alignment horizontal="center"/>
      <protection/>
    </xf>
    <xf numFmtId="185" fontId="23" fillId="0" borderId="12" xfId="68" applyNumberFormat="1" applyFont="1" applyFill="1" applyBorder="1" applyAlignment="1" applyProtection="1">
      <alignment horizontal="center" wrapText="1"/>
      <protection/>
    </xf>
    <xf numFmtId="185" fontId="23" fillId="0" borderId="12" xfId="68" applyNumberFormat="1" applyFont="1" applyFill="1" applyBorder="1" applyAlignment="1" applyProtection="1">
      <alignment horizontal="center" wrapText="1"/>
      <protection/>
    </xf>
    <xf numFmtId="185" fontId="23" fillId="0" borderId="13" xfId="68" applyNumberFormat="1" applyFont="1" applyFill="1" applyBorder="1" applyAlignment="1" applyProtection="1">
      <alignment horizontal="center" wrapText="1"/>
      <protection/>
    </xf>
    <xf numFmtId="185" fontId="23" fillId="0" borderId="14" xfId="68" applyNumberFormat="1" applyFont="1" applyFill="1" applyBorder="1" applyAlignment="1" applyProtection="1">
      <alignment horizontal="center" wrapText="1"/>
      <protection/>
    </xf>
    <xf numFmtId="185" fontId="23" fillId="0" borderId="14" xfId="68" applyNumberFormat="1" applyFont="1" applyFill="1" applyBorder="1" applyAlignment="1" applyProtection="1">
      <alignment horizontal="center" wrapText="1"/>
      <protection/>
    </xf>
    <xf numFmtId="0" fontId="24" fillId="0" borderId="12" xfId="56" applyFont="1" applyFill="1" applyBorder="1" applyAlignment="1">
      <alignment horizontal="center"/>
      <protection/>
    </xf>
    <xf numFmtId="185" fontId="23" fillId="0" borderId="12" xfId="68" applyNumberFormat="1" applyFont="1" applyFill="1" applyBorder="1" applyAlignment="1" applyProtection="1">
      <alignment horizontal="center" vertical="center" wrapText="1"/>
      <protection/>
    </xf>
    <xf numFmtId="185" fontId="25" fillId="0" borderId="12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 applyAlignment="1">
      <alignment horizontal="center" wrapText="1"/>
      <protection/>
    </xf>
    <xf numFmtId="185" fontId="24" fillId="0" borderId="11" xfId="68" applyNumberFormat="1" applyFont="1" applyFill="1" applyBorder="1" applyAlignment="1" applyProtection="1">
      <alignment horizontal="center"/>
      <protection/>
    </xf>
    <xf numFmtId="185" fontId="23" fillId="0" borderId="11" xfId="68" applyNumberFormat="1" applyFont="1" applyFill="1" applyBorder="1" applyAlignment="1" applyProtection="1">
      <alignment horizontal="center" vertical="center" wrapText="1"/>
      <protection/>
    </xf>
    <xf numFmtId="185" fontId="23" fillId="0" borderId="12" xfId="68" applyNumberFormat="1" applyFont="1" applyFill="1" applyBorder="1" applyAlignment="1" applyProtection="1">
      <alignment horizontal="center" vertical="center" wrapText="1"/>
      <protection/>
    </xf>
    <xf numFmtId="185" fontId="23" fillId="0" borderId="13" xfId="68" applyNumberFormat="1" applyFont="1" applyFill="1" applyBorder="1" applyAlignment="1" applyProtection="1">
      <alignment horizontal="center" vertical="center" wrapText="1"/>
      <protection/>
    </xf>
    <xf numFmtId="185" fontId="23" fillId="0" borderId="14" xfId="68" applyNumberFormat="1" applyFont="1" applyFill="1" applyBorder="1" applyAlignment="1" applyProtection="1">
      <alignment horizontal="center" vertical="center" wrapText="1"/>
      <protection/>
    </xf>
    <xf numFmtId="185" fontId="24" fillId="0" borderId="15" xfId="68" applyNumberFormat="1" applyFont="1" applyFill="1" applyBorder="1" applyAlignment="1" applyProtection="1">
      <alignment horizontal="center"/>
      <protection/>
    </xf>
    <xf numFmtId="185" fontId="23" fillId="0" borderId="15" xfId="68" applyNumberFormat="1" applyFont="1" applyFill="1" applyBorder="1" applyAlignment="1" applyProtection="1">
      <alignment horizontal="center" vertical="center" wrapText="1"/>
      <protection/>
    </xf>
    <xf numFmtId="0" fontId="24" fillId="0" borderId="0" xfId="55" applyFont="1" applyFill="1" applyAlignment="1">
      <alignment horizontal="center" wrapText="1"/>
      <protection/>
    </xf>
    <xf numFmtId="0" fontId="24" fillId="0" borderId="0" xfId="55" applyFont="1" applyFill="1">
      <alignment/>
      <protection/>
    </xf>
    <xf numFmtId="0" fontId="24" fillId="0" borderId="15" xfId="53" applyFont="1" applyFill="1" applyBorder="1" applyAlignment="1">
      <alignment horizontal="center" vertical="center"/>
      <protection/>
    </xf>
    <xf numFmtId="0" fontId="24" fillId="0" borderId="15" xfId="53" applyFont="1" applyFill="1" applyBorder="1" applyAlignment="1">
      <alignment horizontal="center" wrapText="1"/>
      <protection/>
    </xf>
    <xf numFmtId="0" fontId="24" fillId="0" borderId="15" xfId="53" applyFont="1" applyFill="1" applyBorder="1" applyAlignment="1">
      <alignment horizontal="center"/>
      <protection/>
    </xf>
    <xf numFmtId="3" fontId="24" fillId="0" borderId="0" xfId="68" applyNumberFormat="1" applyFont="1" applyFill="1" applyAlignment="1" applyProtection="1">
      <alignment horizontal="center"/>
      <protection/>
    </xf>
    <xf numFmtId="3" fontId="24" fillId="0" borderId="0" xfId="68" applyNumberFormat="1" applyFont="1" applyFill="1" applyBorder="1" applyAlignment="1" applyProtection="1">
      <alignment horizontal="center"/>
      <protection/>
    </xf>
    <xf numFmtId="0" fontId="24" fillId="0" borderId="0" xfId="55" applyFont="1" applyFill="1" applyBorder="1">
      <alignment/>
      <protection/>
    </xf>
    <xf numFmtId="0" fontId="24" fillId="0" borderId="16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>
      <alignment horizontal="left" vertical="center" wrapText="1"/>
    </xf>
    <xf numFmtId="3" fontId="26" fillId="0" borderId="16" xfId="68" applyNumberFormat="1" applyFont="1" applyFill="1" applyBorder="1" applyAlignment="1" applyProtection="1">
      <alignment horizontal="center" vertical="center" wrapText="1"/>
      <protection/>
    </xf>
    <xf numFmtId="4" fontId="24" fillId="0" borderId="16" xfId="54" applyNumberFormat="1" applyFont="1" applyFill="1" applyBorder="1" applyAlignment="1" applyProtection="1">
      <alignment horizontal="center" vertical="center" wrapText="1"/>
      <protection/>
    </xf>
    <xf numFmtId="3" fontId="24" fillId="0" borderId="16" xfId="54" applyNumberFormat="1" applyFont="1" applyFill="1" applyBorder="1" applyAlignment="1" applyProtection="1">
      <alignment horizontal="center" vertical="center" wrapText="1"/>
      <protection/>
    </xf>
    <xf numFmtId="4" fontId="26" fillId="0" borderId="16" xfId="68" applyNumberFormat="1" applyFont="1" applyFill="1" applyBorder="1" applyAlignment="1" applyProtection="1">
      <alignment horizontal="center" vertical="center" wrapText="1"/>
      <protection/>
    </xf>
    <xf numFmtId="185" fontId="25" fillId="0" borderId="16" xfId="68" applyNumberFormat="1" applyFont="1" applyFill="1" applyBorder="1" applyAlignment="1" applyProtection="1">
      <alignment horizontal="center" vertical="center" wrapText="1"/>
      <protection/>
    </xf>
    <xf numFmtId="0" fontId="24" fillId="0" borderId="17" xfId="68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>
      <alignment horizontal="left" vertical="center" wrapText="1"/>
    </xf>
    <xf numFmtId="3" fontId="26" fillId="0" borderId="17" xfId="68" applyNumberFormat="1" applyFont="1" applyFill="1" applyBorder="1" applyAlignment="1" applyProtection="1">
      <alignment horizontal="center" vertical="center" wrapText="1"/>
      <protection/>
    </xf>
    <xf numFmtId="4" fontId="24" fillId="0" borderId="17" xfId="54" applyNumberFormat="1" applyFont="1" applyFill="1" applyBorder="1" applyAlignment="1" applyProtection="1">
      <alignment horizontal="center" vertical="center" wrapText="1"/>
      <protection/>
    </xf>
    <xf numFmtId="3" fontId="24" fillId="0" borderId="17" xfId="54" applyNumberFormat="1" applyFont="1" applyFill="1" applyBorder="1" applyAlignment="1" applyProtection="1">
      <alignment horizontal="center" vertical="center" wrapText="1"/>
      <protection/>
    </xf>
    <xf numFmtId="4" fontId="26" fillId="0" borderId="17" xfId="68" applyNumberFormat="1" applyFont="1" applyFill="1" applyBorder="1" applyAlignment="1" applyProtection="1">
      <alignment horizontal="center" vertical="center" wrapText="1"/>
      <protection/>
    </xf>
    <xf numFmtId="185" fontId="25" fillId="0" borderId="17" xfId="68" applyNumberFormat="1" applyFont="1" applyFill="1" applyBorder="1" applyAlignment="1" applyProtection="1">
      <alignment horizontal="center" vertical="center" wrapText="1"/>
      <protection/>
    </xf>
    <xf numFmtId="184" fontId="24" fillId="0" borderId="17" xfId="65" applyNumberFormat="1" applyFont="1" applyFill="1" applyBorder="1" applyAlignment="1" applyProtection="1">
      <alignment horizontal="center" vertical="center" wrapText="1"/>
      <protection/>
    </xf>
    <xf numFmtId="0" fontId="24" fillId="0" borderId="18" xfId="68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>
      <alignment horizontal="left" vertical="center" wrapText="1"/>
    </xf>
    <xf numFmtId="3" fontId="26" fillId="0" borderId="18" xfId="68" applyNumberFormat="1" applyFont="1" applyFill="1" applyBorder="1" applyAlignment="1" applyProtection="1">
      <alignment horizontal="center" vertical="center" wrapText="1"/>
      <protection/>
    </xf>
    <xf numFmtId="4" fontId="24" fillId="0" borderId="18" xfId="54" applyNumberFormat="1" applyFont="1" applyFill="1" applyBorder="1" applyAlignment="1" applyProtection="1">
      <alignment horizontal="center" vertical="center" wrapText="1"/>
      <protection/>
    </xf>
    <xf numFmtId="184" fontId="24" fillId="0" borderId="18" xfId="65" applyNumberFormat="1" applyFont="1" applyFill="1" applyBorder="1" applyAlignment="1" applyProtection="1">
      <alignment horizontal="center" vertical="center" wrapText="1"/>
      <protection/>
    </xf>
    <xf numFmtId="4" fontId="26" fillId="0" borderId="18" xfId="68" applyNumberFormat="1" applyFont="1" applyFill="1" applyBorder="1" applyAlignment="1" applyProtection="1">
      <alignment horizontal="center" vertical="center" wrapText="1"/>
      <protection/>
    </xf>
    <xf numFmtId="185" fontId="25" fillId="0" borderId="18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53" applyFont="1" applyFill="1" applyBorder="1" applyAlignment="1">
      <alignment horizontal="left" vertical="center" wrapText="1"/>
      <protection/>
    </xf>
    <xf numFmtId="196" fontId="24" fillId="0" borderId="16" xfId="54" applyNumberFormat="1" applyFont="1" applyFill="1" applyBorder="1" applyAlignment="1" applyProtection="1">
      <alignment horizontal="center" vertical="center" wrapText="1"/>
      <protection/>
    </xf>
    <xf numFmtId="0" fontId="24" fillId="0" borderId="17" xfId="53" applyFont="1" applyFill="1" applyBorder="1" applyAlignment="1">
      <alignment horizontal="left" vertical="center" wrapText="1"/>
      <protection/>
    </xf>
    <xf numFmtId="184" fontId="24" fillId="0" borderId="17" xfId="67" applyNumberFormat="1" applyFont="1" applyFill="1" applyBorder="1" applyAlignment="1" applyProtection="1">
      <alignment horizontal="center" vertical="center" wrapText="1"/>
      <protection/>
    </xf>
    <xf numFmtId="0" fontId="24" fillId="0" borderId="18" xfId="53" applyFont="1" applyFill="1" applyBorder="1" applyAlignment="1">
      <alignment horizontal="left" vertical="center" wrapText="1"/>
      <protection/>
    </xf>
    <xf numFmtId="184" fontId="24" fillId="0" borderId="18" xfId="67" applyNumberFormat="1" applyFont="1" applyFill="1" applyBorder="1" applyAlignment="1" applyProtection="1">
      <alignment horizontal="center" vertical="center" wrapText="1"/>
      <protection/>
    </xf>
    <xf numFmtId="3" fontId="24" fillId="0" borderId="16" xfId="68" applyNumberFormat="1" applyFont="1" applyFill="1" applyBorder="1" applyAlignment="1" applyProtection="1">
      <alignment horizontal="center" vertical="center" wrapText="1"/>
      <protection/>
    </xf>
    <xf numFmtId="4" fontId="24" fillId="0" borderId="16" xfId="68" applyNumberFormat="1" applyFont="1" applyFill="1" applyBorder="1" applyAlignment="1" applyProtection="1">
      <alignment horizontal="center" vertical="center" wrapText="1"/>
      <protection/>
    </xf>
    <xf numFmtId="185" fontId="24" fillId="0" borderId="16" xfId="68" applyNumberFormat="1" applyFont="1" applyFill="1" applyBorder="1" applyAlignment="1" applyProtection="1">
      <alignment horizontal="center" vertical="center" wrapText="1"/>
      <protection/>
    </xf>
    <xf numFmtId="3" fontId="24" fillId="0" borderId="17" xfId="68" applyNumberFormat="1" applyFont="1" applyFill="1" applyBorder="1" applyAlignment="1" applyProtection="1">
      <alignment horizontal="center" vertical="center" wrapText="1"/>
      <protection/>
    </xf>
    <xf numFmtId="4" fontId="24" fillId="0" borderId="17" xfId="68" applyNumberFormat="1" applyFont="1" applyFill="1" applyBorder="1" applyAlignment="1" applyProtection="1">
      <alignment horizontal="center" vertical="center" wrapText="1"/>
      <protection/>
    </xf>
    <xf numFmtId="185" fontId="24" fillId="0" borderId="17" xfId="68" applyNumberFormat="1" applyFont="1" applyFill="1" applyBorder="1" applyAlignment="1" applyProtection="1">
      <alignment horizontal="center" vertical="center" wrapText="1"/>
      <protection/>
    </xf>
    <xf numFmtId="3" fontId="24" fillId="0" borderId="18" xfId="68" applyNumberFormat="1" applyFont="1" applyFill="1" applyBorder="1" applyAlignment="1" applyProtection="1">
      <alignment horizontal="center" vertical="center" wrapText="1"/>
      <protection/>
    </xf>
    <xf numFmtId="4" fontId="24" fillId="0" borderId="18" xfId="68" applyNumberFormat="1" applyFont="1" applyFill="1" applyBorder="1" applyAlignment="1" applyProtection="1">
      <alignment horizontal="center" vertical="center" wrapText="1"/>
      <protection/>
    </xf>
    <xf numFmtId="185" fontId="24" fillId="0" borderId="18" xfId="68" applyNumberFormat="1" applyFont="1" applyFill="1" applyBorder="1" applyAlignment="1" applyProtection="1">
      <alignment horizontal="center" vertical="center" wrapText="1"/>
      <protection/>
    </xf>
    <xf numFmtId="3" fontId="24" fillId="0" borderId="16" xfId="68" applyNumberFormat="1" applyFont="1" applyFill="1" applyBorder="1" applyAlignment="1" applyProtection="1">
      <alignment horizontal="right" vertical="center" wrapText="1"/>
      <protection/>
    </xf>
    <xf numFmtId="3" fontId="24" fillId="0" borderId="16" xfId="54" applyNumberFormat="1" applyFont="1" applyFill="1" applyBorder="1" applyAlignment="1" applyProtection="1">
      <alignment horizontal="right" vertical="center" wrapText="1"/>
      <protection/>
    </xf>
    <xf numFmtId="3" fontId="24" fillId="0" borderId="17" xfId="68" applyNumberFormat="1" applyFont="1" applyFill="1" applyBorder="1" applyAlignment="1" applyProtection="1">
      <alignment horizontal="right" vertical="center" wrapText="1"/>
      <protection/>
    </xf>
    <xf numFmtId="3" fontId="24" fillId="0" borderId="17" xfId="54" applyNumberFormat="1" applyFont="1" applyFill="1" applyBorder="1" applyAlignment="1" applyProtection="1">
      <alignment horizontal="right" vertical="center" wrapText="1"/>
      <protection/>
    </xf>
    <xf numFmtId="1" fontId="24" fillId="0" borderId="17" xfId="67" applyNumberFormat="1" applyFont="1" applyFill="1" applyBorder="1" applyAlignment="1" applyProtection="1">
      <alignment horizontal="right" vertical="center" wrapText="1"/>
      <protection/>
    </xf>
    <xf numFmtId="3" fontId="24" fillId="0" borderId="18" xfId="68" applyNumberFormat="1" applyFont="1" applyFill="1" applyBorder="1" applyAlignment="1" applyProtection="1">
      <alignment horizontal="right" vertical="center" wrapText="1"/>
      <protection/>
    </xf>
    <xf numFmtId="1" fontId="24" fillId="0" borderId="18" xfId="67" applyNumberFormat="1" applyFont="1" applyFill="1" applyBorder="1" applyAlignment="1" applyProtection="1">
      <alignment horizontal="right" vertical="center" wrapText="1"/>
      <protection/>
    </xf>
    <xf numFmtId="185" fontId="24" fillId="0" borderId="14" xfId="68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1_04_04" xfId="54"/>
    <cellStyle name="Обычный_br01.10.04" xfId="55"/>
    <cellStyle name="Обычный_инвестиционный портфель" xfId="56"/>
    <cellStyle name="Обычный_финансовое состояни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_br01.10.0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80" zoomScalePageLayoutView="0" workbookViewId="0" topLeftCell="A1">
      <selection activeCell="A6" sqref="A6:A7"/>
    </sheetView>
  </sheetViews>
  <sheetFormatPr defaultColWidth="8.00390625" defaultRowHeight="12.75"/>
  <cols>
    <col min="1" max="1" width="8.421875" style="21" bestFit="1" customWidth="1"/>
    <col min="2" max="2" width="32.8515625" style="21" customWidth="1"/>
    <col min="3" max="5" width="23.7109375" style="21" customWidth="1"/>
    <col min="6" max="6" width="28.57421875" style="21" customWidth="1"/>
    <col min="7" max="7" width="25.421875" style="21" customWidth="1"/>
    <col min="8" max="8" width="14.421875" style="21" customWidth="1"/>
    <col min="9" max="9" width="11.57421875" style="21" customWidth="1"/>
    <col min="10" max="10" width="8.8515625" style="41" hidden="1" customWidth="1"/>
    <col min="11" max="16384" width="8.00390625" style="41" customWidth="1"/>
  </cols>
  <sheetData>
    <row r="1" spans="1:9" ht="15.75" customHeight="1">
      <c r="A1" s="1"/>
      <c r="B1" s="2" t="s">
        <v>7</v>
      </c>
      <c r="C1" s="2"/>
      <c r="D1" s="2"/>
      <c r="E1" s="2"/>
      <c r="F1" s="2"/>
      <c r="G1" s="2"/>
      <c r="H1" s="2"/>
      <c r="I1" s="2"/>
    </row>
    <row r="2" spans="1:9" ht="30.75" customHeight="1">
      <c r="A2" s="1"/>
      <c r="B2" s="32" t="s">
        <v>8</v>
      </c>
      <c r="C2" s="32"/>
      <c r="D2" s="32"/>
      <c r="E2" s="32"/>
      <c r="F2" s="32"/>
      <c r="G2" s="32"/>
      <c r="H2" s="32"/>
      <c r="I2" s="32"/>
    </row>
    <row r="3" spans="1:9" ht="15.75" customHeight="1">
      <c r="A3" s="3"/>
      <c r="B3" s="4" t="s">
        <v>9</v>
      </c>
      <c r="C3" s="4"/>
      <c r="D3" s="4"/>
      <c r="E3" s="4"/>
      <c r="F3" s="4"/>
      <c r="G3" s="4"/>
      <c r="H3" s="4"/>
      <c r="I3" s="4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5.75" customHeight="1">
      <c r="A5" s="3"/>
      <c r="B5" s="3"/>
      <c r="C5" s="3"/>
      <c r="D5" s="3"/>
      <c r="E5" s="3"/>
      <c r="F5" s="3"/>
      <c r="G5" s="3"/>
      <c r="H5" s="5"/>
      <c r="I5" s="5"/>
    </row>
    <row r="6" spans="1:9" ht="37.5" customHeight="1">
      <c r="A6" s="33"/>
      <c r="B6" s="34" t="s">
        <v>10</v>
      </c>
      <c r="C6" s="35" t="s">
        <v>11</v>
      </c>
      <c r="D6" s="35"/>
      <c r="E6" s="35"/>
      <c r="F6" s="36" t="s">
        <v>12</v>
      </c>
      <c r="G6" s="37"/>
      <c r="H6" s="36" t="s">
        <v>13</v>
      </c>
      <c r="I6" s="37"/>
    </row>
    <row r="7" spans="1:9" ht="110.25">
      <c r="A7" s="38"/>
      <c r="B7" s="39"/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31" t="s">
        <v>0</v>
      </c>
      <c r="I7" s="31" t="s">
        <v>1</v>
      </c>
    </row>
    <row r="8" spans="1:9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0" ht="15.75">
      <c r="A9" s="48">
        <v>1</v>
      </c>
      <c r="B9" s="49" t="s">
        <v>3</v>
      </c>
      <c r="C9" s="50">
        <v>24850892</v>
      </c>
      <c r="D9" s="50">
        <v>238200738</v>
      </c>
      <c r="E9" s="51">
        <f>C9/D9</f>
        <v>0.1043275189180984</v>
      </c>
      <c r="F9" s="52">
        <v>4676407</v>
      </c>
      <c r="G9" s="53">
        <f>F9/C9</f>
        <v>0.1881786376118813</v>
      </c>
      <c r="H9" s="54" t="str">
        <f>IF(E9&gt;0.1,"yes","no")</f>
        <v>yes</v>
      </c>
      <c r="I9" s="54" t="str">
        <f>IF(G9&lt;0.25,"yes","no")</f>
        <v>yes</v>
      </c>
      <c r="J9" s="41">
        <f>IF(H9="нет",1,IF(I9="нет",1,0))</f>
        <v>0</v>
      </c>
    </row>
    <row r="10" spans="1:10" ht="15.75">
      <c r="A10" s="55">
        <v>2</v>
      </c>
      <c r="B10" s="56" t="s">
        <v>4</v>
      </c>
      <c r="C10" s="57">
        <v>15054989</v>
      </c>
      <c r="D10" s="57">
        <v>23334188</v>
      </c>
      <c r="E10" s="58">
        <f>C10/D10</f>
        <v>0.6451901818910519</v>
      </c>
      <c r="F10" s="59">
        <v>3162797</v>
      </c>
      <c r="G10" s="60">
        <f>F10/C10</f>
        <v>0.2100829831227376</v>
      </c>
      <c r="H10" s="61" t="str">
        <f>IF(E10&gt;0.1,"yes","no")</f>
        <v>yes</v>
      </c>
      <c r="I10" s="61" t="str">
        <f>IF(G10&lt;0.25,"yes","no")</f>
        <v>yes</v>
      </c>
      <c r="J10" s="41">
        <f>IF(H10="нет",1,IF(I10="нет",1,0))</f>
        <v>0</v>
      </c>
    </row>
    <row r="11" spans="1:9" ht="31.5">
      <c r="A11" s="55">
        <v>3</v>
      </c>
      <c r="B11" s="56" t="s">
        <v>5</v>
      </c>
      <c r="C11" s="57">
        <v>843153</v>
      </c>
      <c r="D11" s="57">
        <v>1895903</v>
      </c>
      <c r="E11" s="58">
        <f>C11/D11</f>
        <v>0.44472370158177926</v>
      </c>
      <c r="F11" s="62">
        <v>0</v>
      </c>
      <c r="G11" s="60">
        <f>F11/C11</f>
        <v>0</v>
      </c>
      <c r="H11" s="61" t="str">
        <f>IF(E11&gt;0.1,"yes","no")</f>
        <v>yes</v>
      </c>
      <c r="I11" s="61" t="str">
        <f>IF(G11&lt;0.25,"yes","no")</f>
        <v>yes</v>
      </c>
    </row>
    <row r="12" spans="1:9" ht="31.5">
      <c r="A12" s="63">
        <v>4</v>
      </c>
      <c r="B12" s="64" t="s">
        <v>6</v>
      </c>
      <c r="C12" s="65">
        <v>983521</v>
      </c>
      <c r="D12" s="65">
        <v>984677</v>
      </c>
      <c r="E12" s="66">
        <f>C12/D12</f>
        <v>0.9988260109660325</v>
      </c>
      <c r="F12" s="67">
        <v>0</v>
      </c>
      <c r="G12" s="68">
        <f>F12/C12</f>
        <v>0</v>
      </c>
      <c r="H12" s="69" t="str">
        <f>IF(E12&gt;0.1,"yes","no")</f>
        <v>yes</v>
      </c>
      <c r="I12" s="69" t="str">
        <f>IF(G12&lt;0.25,"yes","no")</f>
        <v>yes</v>
      </c>
    </row>
    <row r="19" spans="2:7" ht="15.75">
      <c r="B19" s="40"/>
      <c r="C19" s="40"/>
      <c r="D19" s="40"/>
      <c r="E19" s="40"/>
      <c r="F19" s="40"/>
      <c r="G19" s="40"/>
    </row>
    <row r="20" spans="2:7" ht="15.75">
      <c r="B20" s="40"/>
      <c r="C20" s="40"/>
      <c r="D20" s="40"/>
      <c r="E20" s="40"/>
      <c r="F20" s="40"/>
      <c r="G20" s="40"/>
    </row>
    <row r="21" spans="2:7" ht="15.75">
      <c r="B21" s="40"/>
      <c r="C21" s="40"/>
      <c r="D21" s="40"/>
      <c r="E21" s="40"/>
      <c r="F21" s="40"/>
      <c r="G21" s="40"/>
    </row>
  </sheetData>
  <sheetProtection/>
  <mergeCells count="10">
    <mergeCell ref="A6:A7"/>
    <mergeCell ref="B19:G21"/>
    <mergeCell ref="B1:I1"/>
    <mergeCell ref="B2:I2"/>
    <mergeCell ref="B3:I3"/>
    <mergeCell ref="C6:E6"/>
    <mergeCell ref="F6:G6"/>
    <mergeCell ref="H5:I5"/>
    <mergeCell ref="B6:B7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80" zoomScalePageLayoutView="0" workbookViewId="0" topLeftCell="A1">
      <selection activeCell="A6" sqref="A6:A7"/>
    </sheetView>
  </sheetViews>
  <sheetFormatPr defaultColWidth="8.00390625" defaultRowHeight="12.75"/>
  <cols>
    <col min="1" max="1" width="8.421875" style="21" bestFit="1" customWidth="1"/>
    <col min="2" max="2" width="32.8515625" style="21" customWidth="1"/>
    <col min="3" max="5" width="28.140625" style="21" customWidth="1"/>
    <col min="6" max="6" width="28.57421875" style="21" customWidth="1"/>
    <col min="7" max="7" width="25.421875" style="21" customWidth="1"/>
    <col min="8" max="8" width="14.421875" style="21" customWidth="1"/>
    <col min="9" max="9" width="11.57421875" style="21" customWidth="1"/>
    <col min="10" max="10" width="8.8515625" style="41" hidden="1" customWidth="1"/>
    <col min="11" max="16384" width="8.00390625" style="41" customWidth="1"/>
  </cols>
  <sheetData>
    <row r="1" spans="1:9" ht="15.75" customHeight="1">
      <c r="A1" s="1"/>
      <c r="B1" s="2" t="s">
        <v>7</v>
      </c>
      <c r="C1" s="2"/>
      <c r="D1" s="2"/>
      <c r="E1" s="2"/>
      <c r="F1" s="2"/>
      <c r="G1" s="2"/>
      <c r="H1" s="2"/>
      <c r="I1" s="2"/>
    </row>
    <row r="2" spans="1:9" ht="30.75" customHeight="1">
      <c r="A2" s="1"/>
      <c r="B2" s="32" t="s">
        <v>8</v>
      </c>
      <c r="C2" s="32"/>
      <c r="D2" s="32"/>
      <c r="E2" s="32"/>
      <c r="F2" s="32"/>
      <c r="G2" s="32"/>
      <c r="H2" s="32"/>
      <c r="I2" s="32"/>
    </row>
    <row r="3" spans="1:9" ht="15.75" customHeight="1">
      <c r="A3" s="3"/>
      <c r="B3" s="4" t="s">
        <v>19</v>
      </c>
      <c r="C3" s="4"/>
      <c r="D3" s="4"/>
      <c r="E3" s="4"/>
      <c r="F3" s="4"/>
      <c r="G3" s="4"/>
      <c r="H3" s="4"/>
      <c r="I3" s="4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5.75" customHeight="1">
      <c r="A5" s="3"/>
      <c r="B5" s="3"/>
      <c r="C5" s="3"/>
      <c r="D5" s="3"/>
      <c r="E5" s="3"/>
      <c r="F5" s="3"/>
      <c r="G5" s="3"/>
      <c r="H5" s="5"/>
      <c r="I5" s="5"/>
    </row>
    <row r="6" spans="1:9" ht="37.5" customHeight="1">
      <c r="A6" s="33"/>
      <c r="B6" s="34" t="s">
        <v>10</v>
      </c>
      <c r="C6" s="35" t="s">
        <v>11</v>
      </c>
      <c r="D6" s="35"/>
      <c r="E6" s="35"/>
      <c r="F6" s="36" t="s">
        <v>12</v>
      </c>
      <c r="G6" s="37"/>
      <c r="H6" s="36" t="s">
        <v>13</v>
      </c>
      <c r="I6" s="37"/>
    </row>
    <row r="7" spans="1:9" ht="99.75" customHeight="1">
      <c r="A7" s="38"/>
      <c r="B7" s="39"/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31" t="s">
        <v>0</v>
      </c>
      <c r="I7" s="31" t="s">
        <v>1</v>
      </c>
    </row>
    <row r="8" spans="1:9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0" ht="15.75">
      <c r="A9" s="48">
        <v>1</v>
      </c>
      <c r="B9" s="70" t="s">
        <v>3</v>
      </c>
      <c r="C9" s="50">
        <v>23211728</v>
      </c>
      <c r="D9" s="50">
        <v>238308382</v>
      </c>
      <c r="E9" s="71">
        <f>C9/D9</f>
        <v>0.09740206284477228</v>
      </c>
      <c r="F9" s="52">
        <v>4627109</v>
      </c>
      <c r="G9" s="53">
        <f>F9/C9</f>
        <v>0.19934358183070214</v>
      </c>
      <c r="H9" s="54" t="str">
        <f>IF(E9&gt;0.1,"yes","no")</f>
        <v>no</v>
      </c>
      <c r="I9" s="54" t="str">
        <f>IF(G9&lt;0.25,"yes","no")</f>
        <v>yes</v>
      </c>
      <c r="J9" s="41">
        <f>IF(H9="нет",1,IF(I9="нет",1,0))</f>
        <v>0</v>
      </c>
    </row>
    <row r="10" spans="1:10" ht="15.75">
      <c r="A10" s="55">
        <v>2</v>
      </c>
      <c r="B10" s="72" t="s">
        <v>4</v>
      </c>
      <c r="C10" s="57">
        <v>13597335</v>
      </c>
      <c r="D10" s="57">
        <v>22194479</v>
      </c>
      <c r="E10" s="58">
        <f>C10/D10</f>
        <v>0.6126449284977584</v>
      </c>
      <c r="F10" s="59">
        <v>3165284</v>
      </c>
      <c r="G10" s="60">
        <f>F10/C10</f>
        <v>0.23278708658718786</v>
      </c>
      <c r="H10" s="61" t="str">
        <f>IF(E10&gt;0.1,"yes","no")</f>
        <v>yes</v>
      </c>
      <c r="I10" s="61" t="str">
        <f>IF(G10&lt;0.25,"yes","no")</f>
        <v>yes</v>
      </c>
      <c r="J10" s="41">
        <f>IF(H10="нет",1,IF(I10="нет",1,0))</f>
        <v>0</v>
      </c>
    </row>
    <row r="11" spans="1:9" ht="31.5">
      <c r="A11" s="55">
        <v>3</v>
      </c>
      <c r="B11" s="72" t="s">
        <v>5</v>
      </c>
      <c r="C11" s="57">
        <v>1250278</v>
      </c>
      <c r="D11" s="57">
        <v>2470222</v>
      </c>
      <c r="E11" s="58">
        <f>C11/D11</f>
        <v>0.5061399339816421</v>
      </c>
      <c r="F11" s="73">
        <v>0</v>
      </c>
      <c r="G11" s="60">
        <f>F11/C11</f>
        <v>0</v>
      </c>
      <c r="H11" s="61" t="str">
        <f>IF(E11&gt;0.1,"yes","no")</f>
        <v>yes</v>
      </c>
      <c r="I11" s="61" t="str">
        <f>IF(G11&lt;0.25,"yes","no")</f>
        <v>yes</v>
      </c>
    </row>
    <row r="12" spans="1:9" ht="31.5">
      <c r="A12" s="63">
        <v>4</v>
      </c>
      <c r="B12" s="74" t="s">
        <v>6</v>
      </c>
      <c r="C12" s="65">
        <v>982297</v>
      </c>
      <c r="D12" s="65">
        <v>983103</v>
      </c>
      <c r="E12" s="66">
        <f>C12/D12</f>
        <v>0.999180146942894</v>
      </c>
      <c r="F12" s="75">
        <v>0</v>
      </c>
      <c r="G12" s="68">
        <f>F12/C12</f>
        <v>0</v>
      </c>
      <c r="H12" s="69" t="str">
        <f>IF(E12&gt;0.1,"yes","no")</f>
        <v>yes</v>
      </c>
      <c r="I12" s="69" t="str">
        <f>IF(G12&lt;0.25,"yes","no")</f>
        <v>yes</v>
      </c>
    </row>
    <row r="19" spans="2:7" ht="15.75">
      <c r="B19" s="40"/>
      <c r="C19" s="40"/>
      <c r="D19" s="40"/>
      <c r="E19" s="40"/>
      <c r="F19" s="40"/>
      <c r="G19" s="40"/>
    </row>
    <row r="20" spans="2:7" ht="15.75">
      <c r="B20" s="40"/>
      <c r="C20" s="40"/>
      <c r="D20" s="40"/>
      <c r="E20" s="40"/>
      <c r="F20" s="40"/>
      <c r="G20" s="40"/>
    </row>
    <row r="21" spans="2:7" ht="15.75">
      <c r="B21" s="40"/>
      <c r="C21" s="40"/>
      <c r="D21" s="40"/>
      <c r="E21" s="40"/>
      <c r="F21" s="40"/>
      <c r="G21" s="40"/>
    </row>
  </sheetData>
  <sheetProtection/>
  <mergeCells count="10">
    <mergeCell ref="A6:A7"/>
    <mergeCell ref="B19:G21"/>
    <mergeCell ref="B1:I1"/>
    <mergeCell ref="B2:I2"/>
    <mergeCell ref="B3:I3"/>
    <mergeCell ref="C6:E6"/>
    <mergeCell ref="F6:G6"/>
    <mergeCell ref="H5:I5"/>
    <mergeCell ref="B6:B7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80" zoomScalePageLayoutView="0" workbookViewId="0" topLeftCell="A1">
      <selection activeCell="A6" sqref="A6:A7"/>
    </sheetView>
  </sheetViews>
  <sheetFormatPr defaultColWidth="8.00390625" defaultRowHeight="12.75"/>
  <cols>
    <col min="1" max="1" width="8.421875" style="21" bestFit="1" customWidth="1"/>
    <col min="2" max="2" width="32.8515625" style="21" customWidth="1"/>
    <col min="3" max="5" width="27.28125" style="21" customWidth="1"/>
    <col min="6" max="6" width="28.57421875" style="21" customWidth="1"/>
    <col min="7" max="7" width="25.421875" style="21" customWidth="1"/>
    <col min="8" max="8" width="14.421875" style="21" customWidth="1"/>
    <col min="9" max="9" width="11.57421875" style="21" customWidth="1"/>
    <col min="10" max="10" width="8.8515625" style="41" hidden="1" customWidth="1"/>
    <col min="11" max="16384" width="8.00390625" style="41" customWidth="1"/>
  </cols>
  <sheetData>
    <row r="1" spans="1:9" ht="15.75" customHeight="1">
      <c r="A1" s="1"/>
      <c r="B1" s="2" t="s">
        <v>7</v>
      </c>
      <c r="C1" s="2"/>
      <c r="D1" s="2"/>
      <c r="E1" s="2"/>
      <c r="F1" s="2"/>
      <c r="G1" s="2"/>
      <c r="H1" s="2"/>
      <c r="I1" s="2"/>
    </row>
    <row r="2" spans="1:9" ht="30.75" customHeight="1">
      <c r="A2" s="1"/>
      <c r="B2" s="32" t="s">
        <v>8</v>
      </c>
      <c r="C2" s="32"/>
      <c r="D2" s="32"/>
      <c r="E2" s="32"/>
      <c r="F2" s="32"/>
      <c r="G2" s="32"/>
      <c r="H2" s="32"/>
      <c r="I2" s="32"/>
    </row>
    <row r="3" spans="1:9" ht="15.75" customHeight="1">
      <c r="A3" s="3"/>
      <c r="B3" s="4" t="s">
        <v>20</v>
      </c>
      <c r="C3" s="4"/>
      <c r="D3" s="4"/>
      <c r="E3" s="4"/>
      <c r="F3" s="4"/>
      <c r="G3" s="4"/>
      <c r="H3" s="4"/>
      <c r="I3" s="4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5.75" customHeight="1">
      <c r="A5" s="3"/>
      <c r="B5" s="3"/>
      <c r="C5" s="3"/>
      <c r="D5" s="3"/>
      <c r="E5" s="3"/>
      <c r="F5" s="3"/>
      <c r="G5" s="3"/>
      <c r="H5" s="5"/>
      <c r="I5" s="5"/>
    </row>
    <row r="6" spans="1:9" ht="37.5" customHeight="1">
      <c r="A6" s="33"/>
      <c r="B6" s="34" t="s">
        <v>10</v>
      </c>
      <c r="C6" s="35" t="s">
        <v>11</v>
      </c>
      <c r="D6" s="35"/>
      <c r="E6" s="35"/>
      <c r="F6" s="36" t="s">
        <v>12</v>
      </c>
      <c r="G6" s="37"/>
      <c r="H6" s="36" t="s">
        <v>13</v>
      </c>
      <c r="I6" s="37"/>
    </row>
    <row r="7" spans="1:9" ht="99.75" customHeight="1">
      <c r="A7" s="38"/>
      <c r="B7" s="39"/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31" t="s">
        <v>0</v>
      </c>
      <c r="I7" s="31" t="s">
        <v>1</v>
      </c>
    </row>
    <row r="8" spans="1:9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0" ht="15.75">
      <c r="A9" s="48">
        <v>1</v>
      </c>
      <c r="B9" s="70" t="s">
        <v>3</v>
      </c>
      <c r="C9" s="50">
        <v>22659981</v>
      </c>
      <c r="D9" s="50">
        <v>255435090</v>
      </c>
      <c r="E9" s="71">
        <f>C9/D9</f>
        <v>0.08871130822315759</v>
      </c>
      <c r="F9" s="52">
        <v>4716664</v>
      </c>
      <c r="G9" s="53">
        <f>F9/C9</f>
        <v>0.2081495125702003</v>
      </c>
      <c r="H9" s="54" t="str">
        <f>IF(E9&gt;0.1,"yes","no")</f>
        <v>no</v>
      </c>
      <c r="I9" s="54" t="str">
        <f>IF(G9&lt;0.25,"yes","no")</f>
        <v>yes</v>
      </c>
      <c r="J9" s="41">
        <f>IF(H9="нет",1,IF(I9="нет",1,0))</f>
        <v>0</v>
      </c>
    </row>
    <row r="10" spans="1:10" ht="15.75">
      <c r="A10" s="55">
        <v>2</v>
      </c>
      <c r="B10" s="72" t="s">
        <v>4</v>
      </c>
      <c r="C10" s="57">
        <v>22742784</v>
      </c>
      <c r="D10" s="57">
        <v>31150963</v>
      </c>
      <c r="E10" s="58">
        <f>C10/D10</f>
        <v>0.7300828549024311</v>
      </c>
      <c r="F10" s="59">
        <v>3163295</v>
      </c>
      <c r="G10" s="60">
        <f>F10/C10</f>
        <v>0.13909005159614585</v>
      </c>
      <c r="H10" s="61" t="str">
        <f>IF(E10&gt;0.1,"yes","no")</f>
        <v>yes</v>
      </c>
      <c r="I10" s="61" t="str">
        <f>IF(G10&lt;0.25,"yes","no")</f>
        <v>yes</v>
      </c>
      <c r="J10" s="41">
        <f>IF(H10="нет",1,IF(I10="нет",1,0))</f>
        <v>0</v>
      </c>
    </row>
    <row r="11" spans="1:9" ht="31.5">
      <c r="A11" s="55">
        <v>3</v>
      </c>
      <c r="B11" s="72" t="s">
        <v>5</v>
      </c>
      <c r="C11" s="57">
        <v>1243350</v>
      </c>
      <c r="D11" s="57">
        <v>2051082</v>
      </c>
      <c r="E11" s="58">
        <f>C11/D11</f>
        <v>0.6061922438985862</v>
      </c>
      <c r="F11" s="73">
        <v>0</v>
      </c>
      <c r="G11" s="60">
        <f>F11/C11</f>
        <v>0</v>
      </c>
      <c r="H11" s="61" t="str">
        <f>IF(E11&gt;0.1,"yes","no")</f>
        <v>yes</v>
      </c>
      <c r="I11" s="61" t="str">
        <f>IF(G11&lt;0.25,"yes","no")</f>
        <v>yes</v>
      </c>
    </row>
    <row r="12" spans="1:9" ht="31.5">
      <c r="A12" s="63">
        <v>4</v>
      </c>
      <c r="B12" s="74" t="s">
        <v>6</v>
      </c>
      <c r="C12" s="65">
        <v>979821</v>
      </c>
      <c r="D12" s="65">
        <v>982051</v>
      </c>
      <c r="E12" s="66">
        <f>C12/D12</f>
        <v>0.9977292421676675</v>
      </c>
      <c r="F12" s="75">
        <v>0</v>
      </c>
      <c r="G12" s="68">
        <f>F12/C12</f>
        <v>0</v>
      </c>
      <c r="H12" s="69" t="str">
        <f>IF(E12&gt;0.1,"yes","no")</f>
        <v>yes</v>
      </c>
      <c r="I12" s="69" t="str">
        <f>IF(G12&lt;0.25,"yes","no")</f>
        <v>yes</v>
      </c>
    </row>
    <row r="19" spans="2:7" ht="15.75">
      <c r="B19" s="40"/>
      <c r="C19" s="40"/>
      <c r="D19" s="40"/>
      <c r="E19" s="40"/>
      <c r="F19" s="40"/>
      <c r="G19" s="40"/>
    </row>
    <row r="20" spans="2:7" ht="15.75">
      <c r="B20" s="40"/>
      <c r="C20" s="40"/>
      <c r="D20" s="40"/>
      <c r="E20" s="40"/>
      <c r="F20" s="40"/>
      <c r="G20" s="40"/>
    </row>
    <row r="21" spans="2:7" ht="15.75">
      <c r="B21" s="40"/>
      <c r="C21" s="40"/>
      <c r="D21" s="40"/>
      <c r="E21" s="40"/>
      <c r="F21" s="40"/>
      <c r="G21" s="40"/>
    </row>
  </sheetData>
  <sheetProtection/>
  <mergeCells count="10">
    <mergeCell ref="A6:A7"/>
    <mergeCell ref="B19:G21"/>
    <mergeCell ref="B1:I1"/>
    <mergeCell ref="B2:I2"/>
    <mergeCell ref="B3:I3"/>
    <mergeCell ref="C6:E6"/>
    <mergeCell ref="F6:G6"/>
    <mergeCell ref="H5:I5"/>
    <mergeCell ref="B6:B7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80" zoomScalePageLayoutView="0" workbookViewId="0" topLeftCell="A1">
      <selection activeCell="A7" sqref="A7"/>
    </sheetView>
  </sheetViews>
  <sheetFormatPr defaultColWidth="8.00390625" defaultRowHeight="12.75"/>
  <cols>
    <col min="1" max="1" width="8.421875" style="21" bestFit="1" customWidth="1"/>
    <col min="2" max="2" width="32.8515625" style="21" customWidth="1"/>
    <col min="3" max="8" width="23.28125" style="21" customWidth="1"/>
    <col min="9" max="9" width="14.421875" style="21" customWidth="1"/>
    <col min="10" max="10" width="11.57421875" style="21" customWidth="1"/>
    <col min="11" max="11" width="8.8515625" style="41" hidden="1" customWidth="1"/>
    <col min="12" max="16384" width="8.00390625" style="41" customWidth="1"/>
  </cols>
  <sheetData>
    <row r="1" spans="1:10" ht="15.7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1"/>
      <c r="B2" s="2" t="s">
        <v>8</v>
      </c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3"/>
      <c r="B3" s="4" t="s">
        <v>30</v>
      </c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customHeight="1">
      <c r="A5" s="3"/>
      <c r="B5" s="3"/>
      <c r="C5" s="3"/>
      <c r="D5" s="3"/>
      <c r="E5" s="3"/>
      <c r="F5" s="3"/>
      <c r="G5" s="3"/>
      <c r="H5" s="3"/>
      <c r="I5" s="5" t="s">
        <v>29</v>
      </c>
      <c r="J5" s="5"/>
    </row>
    <row r="6" spans="1:10" ht="15.75">
      <c r="A6" s="23"/>
      <c r="B6" s="24"/>
      <c r="C6" s="25" t="s">
        <v>11</v>
      </c>
      <c r="D6" s="25"/>
      <c r="E6" s="25"/>
      <c r="F6" s="25"/>
      <c r="G6" s="26" t="s">
        <v>12</v>
      </c>
      <c r="H6" s="27"/>
      <c r="I6" s="28"/>
      <c r="J6" s="29"/>
    </row>
    <row r="7" spans="1:10" ht="120" customHeight="1">
      <c r="A7" s="11"/>
      <c r="B7" s="30" t="s">
        <v>10</v>
      </c>
      <c r="C7" s="11" t="s">
        <v>28</v>
      </c>
      <c r="D7" s="11" t="s">
        <v>15</v>
      </c>
      <c r="E7" s="11" t="s">
        <v>27</v>
      </c>
      <c r="F7" s="11" t="s">
        <v>26</v>
      </c>
      <c r="G7" s="11" t="s">
        <v>17</v>
      </c>
      <c r="H7" s="11" t="s">
        <v>25</v>
      </c>
      <c r="I7" s="31" t="s">
        <v>0</v>
      </c>
      <c r="J7" s="31" t="s">
        <v>1</v>
      </c>
    </row>
    <row r="8" spans="1:10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</row>
    <row r="9" spans="1:11" ht="15.75">
      <c r="A9" s="48">
        <v>1</v>
      </c>
      <c r="B9" s="70" t="s">
        <v>24</v>
      </c>
      <c r="C9" s="50">
        <v>55652756</v>
      </c>
      <c r="D9" s="50">
        <v>267326506</v>
      </c>
      <c r="E9" s="50">
        <v>1825801</v>
      </c>
      <c r="F9" s="51">
        <f>C9/(D9-E9)</f>
        <v>0.20961434358526468</v>
      </c>
      <c r="G9" s="52">
        <v>4852388</v>
      </c>
      <c r="H9" s="53">
        <f>G9/C9</f>
        <v>0.08719043491754479</v>
      </c>
      <c r="I9" s="54" t="str">
        <f>IF(F9&gt;0.1,"yes","no")</f>
        <v>yes</v>
      </c>
      <c r="J9" s="54" t="str">
        <f>IF(H9&lt;0.25,"yes","no")</f>
        <v>yes</v>
      </c>
      <c r="K9" s="41">
        <f>IF(I9="нет",1,IF(J9="нет",1,0))</f>
        <v>0</v>
      </c>
    </row>
    <row r="10" spans="1:11" ht="15.75">
      <c r="A10" s="55">
        <v>2</v>
      </c>
      <c r="B10" s="72" t="s">
        <v>23</v>
      </c>
      <c r="C10" s="57">
        <v>22741872</v>
      </c>
      <c r="D10" s="57">
        <v>27702577</v>
      </c>
      <c r="E10" s="57">
        <v>2195977</v>
      </c>
      <c r="F10" s="58">
        <f>C10/(D10-E10)</f>
        <v>0.8916073486862224</v>
      </c>
      <c r="G10" s="59">
        <v>5256050</v>
      </c>
      <c r="H10" s="60">
        <f>G10/C10</f>
        <v>0.2311177373612867</v>
      </c>
      <c r="I10" s="61" t="str">
        <f>IF(F10&gt;0.1,"yes","no")</f>
        <v>yes</v>
      </c>
      <c r="J10" s="61" t="str">
        <f>IF(H10&lt;0.25,"yes","no")</f>
        <v>yes</v>
      </c>
      <c r="K10" s="41">
        <f>IF(I10="нет",1,IF(J10="нет",1,0))</f>
        <v>0</v>
      </c>
    </row>
    <row r="11" spans="1:10" ht="31.5">
      <c r="A11" s="55">
        <v>3</v>
      </c>
      <c r="B11" s="72" t="s">
        <v>22</v>
      </c>
      <c r="C11" s="57">
        <v>1270298</v>
      </c>
      <c r="D11" s="57">
        <v>2425582</v>
      </c>
      <c r="E11" s="57"/>
      <c r="F11" s="58">
        <f>C11/(D11-E11)</f>
        <v>0.5237085367553025</v>
      </c>
      <c r="G11" s="73">
        <v>0</v>
      </c>
      <c r="H11" s="60">
        <f>G11/C11</f>
        <v>0</v>
      </c>
      <c r="I11" s="61" t="str">
        <f>IF(F11&gt;0.1,"yes","no")</f>
        <v>yes</v>
      </c>
      <c r="J11" s="61" t="str">
        <f>IF(H11&lt;0.25,"yes","no")</f>
        <v>yes</v>
      </c>
    </row>
    <row r="12" spans="1:10" ht="31.5">
      <c r="A12" s="63">
        <v>4</v>
      </c>
      <c r="B12" s="74" t="s">
        <v>21</v>
      </c>
      <c r="C12" s="65">
        <v>979246</v>
      </c>
      <c r="D12" s="65">
        <v>980337</v>
      </c>
      <c r="E12" s="65"/>
      <c r="F12" s="66">
        <f>C12/(D12-E12)</f>
        <v>0.9988871173892243</v>
      </c>
      <c r="G12" s="75">
        <v>0</v>
      </c>
      <c r="H12" s="68">
        <f>G12/C12</f>
        <v>0</v>
      </c>
      <c r="I12" s="69" t="str">
        <f>IF(F12&gt;0.1,"yes","no")</f>
        <v>yes</v>
      </c>
      <c r="J12" s="69" t="str">
        <f>IF(H12&lt;0.25,"yes","no")</f>
        <v>yes</v>
      </c>
    </row>
  </sheetData>
  <sheetProtection/>
  <mergeCells count="6">
    <mergeCell ref="B1:J1"/>
    <mergeCell ref="B2:J2"/>
    <mergeCell ref="B3:J3"/>
    <mergeCell ref="C6:F6"/>
    <mergeCell ref="G6:H6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80" zoomScalePageLayoutView="0" workbookViewId="0" topLeftCell="A1">
      <selection activeCell="A7" sqref="A7"/>
    </sheetView>
  </sheetViews>
  <sheetFormatPr defaultColWidth="8.00390625" defaultRowHeight="12.75"/>
  <cols>
    <col min="1" max="1" width="8.421875" style="21" bestFit="1" customWidth="1"/>
    <col min="2" max="2" width="32.8515625" style="21" customWidth="1"/>
    <col min="3" max="8" width="21.8515625" style="21" customWidth="1"/>
    <col min="9" max="9" width="14.421875" style="21" customWidth="1"/>
    <col min="10" max="10" width="11.57421875" style="21" customWidth="1"/>
    <col min="11" max="11" width="8.8515625" style="41" hidden="1" customWidth="1"/>
    <col min="12" max="16384" width="8.00390625" style="41" customWidth="1"/>
  </cols>
  <sheetData>
    <row r="1" spans="1:10" ht="15.7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1"/>
      <c r="B2" s="2" t="s">
        <v>8</v>
      </c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3"/>
      <c r="B3" s="4" t="s">
        <v>31</v>
      </c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customHeight="1">
      <c r="A5" s="3"/>
      <c r="B5" s="3"/>
      <c r="C5" s="3"/>
      <c r="D5" s="3"/>
      <c r="E5" s="3"/>
      <c r="F5" s="3"/>
      <c r="G5" s="3"/>
      <c r="H5" s="3"/>
      <c r="I5" s="5" t="s">
        <v>29</v>
      </c>
      <c r="J5" s="5"/>
    </row>
    <row r="6" spans="1:10" ht="15.75">
      <c r="A6" s="23"/>
      <c r="B6" s="24"/>
      <c r="C6" s="25" t="s">
        <v>11</v>
      </c>
      <c r="D6" s="25"/>
      <c r="E6" s="25"/>
      <c r="F6" s="25"/>
      <c r="G6" s="26" t="s">
        <v>12</v>
      </c>
      <c r="H6" s="27"/>
      <c r="I6" s="28"/>
      <c r="J6" s="29"/>
    </row>
    <row r="7" spans="1:10" ht="120" customHeight="1">
      <c r="A7" s="11"/>
      <c r="B7" s="30" t="s">
        <v>10</v>
      </c>
      <c r="C7" s="11" t="s">
        <v>28</v>
      </c>
      <c r="D7" s="11" t="s">
        <v>15</v>
      </c>
      <c r="E7" s="11" t="s">
        <v>27</v>
      </c>
      <c r="F7" s="11" t="s">
        <v>26</v>
      </c>
      <c r="G7" s="11" t="s">
        <v>17</v>
      </c>
      <c r="H7" s="11" t="s">
        <v>25</v>
      </c>
      <c r="I7" s="31" t="s">
        <v>0</v>
      </c>
      <c r="J7" s="31" t="s">
        <v>1</v>
      </c>
    </row>
    <row r="8" spans="1:10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</row>
    <row r="9" spans="1:11" ht="15.75">
      <c r="A9" s="48">
        <v>1</v>
      </c>
      <c r="B9" s="70" t="s">
        <v>24</v>
      </c>
      <c r="C9" s="50">
        <v>55320249</v>
      </c>
      <c r="D9" s="50">
        <v>280329113</v>
      </c>
      <c r="E9" s="50">
        <v>2093227</v>
      </c>
      <c r="F9" s="51">
        <f>C9/(D9-E9)</f>
        <v>0.19882499628390854</v>
      </c>
      <c r="G9" s="52">
        <v>4877167</v>
      </c>
      <c r="H9" s="53">
        <f>G9/C9</f>
        <v>0.08816241951477839</v>
      </c>
      <c r="I9" s="54" t="str">
        <f>IF(F9&gt;0.1,"yes","no")</f>
        <v>yes</v>
      </c>
      <c r="J9" s="54" t="str">
        <f>IF(H9&lt;0.25,"yes","no")</f>
        <v>yes</v>
      </c>
      <c r="K9" s="41">
        <f>IF(I9="нет",1,IF(J9="нет",1,0))</f>
        <v>0</v>
      </c>
    </row>
    <row r="10" spans="1:11" ht="15.75">
      <c r="A10" s="55">
        <v>2</v>
      </c>
      <c r="B10" s="72" t="s">
        <v>23</v>
      </c>
      <c r="C10" s="57">
        <v>22664366</v>
      </c>
      <c r="D10" s="57">
        <v>29615536</v>
      </c>
      <c r="E10" s="57">
        <v>2213103</v>
      </c>
      <c r="F10" s="58">
        <f>C10/(D10-E10)</f>
        <v>0.8270932000819051</v>
      </c>
      <c r="G10" s="59">
        <v>5256050</v>
      </c>
      <c r="H10" s="60">
        <f>G10/C10</f>
        <v>0.2319080974954252</v>
      </c>
      <c r="I10" s="61" t="str">
        <f>IF(F10&gt;0.1,"yes","no")</f>
        <v>yes</v>
      </c>
      <c r="J10" s="61" t="str">
        <f>IF(H10&lt;0.25,"yes","no")</f>
        <v>yes</v>
      </c>
      <c r="K10" s="41">
        <f>IF(I10="нет",1,IF(J10="нет",1,0))</f>
        <v>0</v>
      </c>
    </row>
    <row r="11" spans="1:10" ht="31.5">
      <c r="A11" s="55">
        <v>3</v>
      </c>
      <c r="B11" s="72" t="s">
        <v>22</v>
      </c>
      <c r="C11" s="57">
        <v>904477</v>
      </c>
      <c r="D11" s="57">
        <v>2971268</v>
      </c>
      <c r="E11" s="57"/>
      <c r="F11" s="58">
        <f>C11/(D11-E11)</f>
        <v>0.30440774780329477</v>
      </c>
      <c r="G11" s="73">
        <v>0</v>
      </c>
      <c r="H11" s="60">
        <f>G11/C11</f>
        <v>0</v>
      </c>
      <c r="I11" s="61" t="str">
        <f>IF(F11&gt;0.1,"yes","no")</f>
        <v>yes</v>
      </c>
      <c r="J11" s="61" t="str">
        <f>IF(H11&lt;0.25,"yes","no")</f>
        <v>yes</v>
      </c>
    </row>
    <row r="12" spans="1:10" ht="31.5">
      <c r="A12" s="63">
        <v>4</v>
      </c>
      <c r="B12" s="74" t="s">
        <v>21</v>
      </c>
      <c r="C12" s="65">
        <v>977047</v>
      </c>
      <c r="D12" s="65">
        <v>977917</v>
      </c>
      <c r="E12" s="65"/>
      <c r="F12" s="66">
        <f>C12/(D12-E12)</f>
        <v>0.9991103539461939</v>
      </c>
      <c r="G12" s="75">
        <v>0</v>
      </c>
      <c r="H12" s="68">
        <f>G12/C12</f>
        <v>0</v>
      </c>
      <c r="I12" s="69" t="str">
        <f>IF(F12&gt;0.1,"yes","no")</f>
        <v>yes</v>
      </c>
      <c r="J12" s="69" t="str">
        <f>IF(H12&lt;0.25,"yes","no")</f>
        <v>yes</v>
      </c>
    </row>
  </sheetData>
  <sheetProtection/>
  <mergeCells count="6">
    <mergeCell ref="B1:J1"/>
    <mergeCell ref="B2:J2"/>
    <mergeCell ref="B3:J3"/>
    <mergeCell ref="C6:F6"/>
    <mergeCell ref="G6:H6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SheetLayoutView="80" zoomScalePageLayoutView="0" workbookViewId="0" topLeftCell="A1">
      <selection activeCell="A7" sqref="A7"/>
    </sheetView>
  </sheetViews>
  <sheetFormatPr defaultColWidth="8.00390625" defaultRowHeight="12.75"/>
  <cols>
    <col min="1" max="1" width="8.421875" style="21" bestFit="1" customWidth="1"/>
    <col min="2" max="2" width="32.8515625" style="21" customWidth="1"/>
    <col min="3" max="3" width="16.7109375" style="21" bestFit="1" customWidth="1"/>
    <col min="4" max="9" width="21.8515625" style="21" customWidth="1"/>
    <col min="10" max="10" width="14.421875" style="21" customWidth="1"/>
    <col min="11" max="11" width="11.57421875" style="21" customWidth="1"/>
    <col min="12" max="12" width="8.8515625" style="41" hidden="1" customWidth="1"/>
    <col min="13" max="16384" width="8.00390625" style="41" customWidth="1"/>
  </cols>
  <sheetData>
    <row r="1" spans="1:11" ht="15.7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1"/>
      <c r="B2" s="2" t="s">
        <v>8</v>
      </c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/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>
      <c r="A5" s="3"/>
      <c r="B5" s="3"/>
      <c r="C5" s="3"/>
      <c r="D5" s="3"/>
      <c r="E5" s="3"/>
      <c r="F5" s="3"/>
      <c r="G5" s="3"/>
      <c r="H5" s="3"/>
      <c r="I5" s="3"/>
      <c r="J5" s="5" t="s">
        <v>29</v>
      </c>
      <c r="K5" s="5"/>
    </row>
    <row r="6" spans="1:11" ht="15.75">
      <c r="A6" s="23"/>
      <c r="B6" s="24"/>
      <c r="C6" s="25" t="s">
        <v>11</v>
      </c>
      <c r="D6" s="25"/>
      <c r="E6" s="25"/>
      <c r="F6" s="25"/>
      <c r="G6" s="25"/>
      <c r="H6" s="26" t="s">
        <v>12</v>
      </c>
      <c r="I6" s="27"/>
      <c r="J6" s="28"/>
      <c r="K6" s="29"/>
    </row>
    <row r="7" spans="1:11" ht="120" customHeight="1">
      <c r="A7" s="11"/>
      <c r="B7" s="30" t="s">
        <v>10</v>
      </c>
      <c r="C7" s="11" t="s">
        <v>28</v>
      </c>
      <c r="D7" s="11" t="s">
        <v>15</v>
      </c>
      <c r="E7" s="11" t="s">
        <v>27</v>
      </c>
      <c r="F7" s="11" t="s">
        <v>32</v>
      </c>
      <c r="G7" s="11" t="s">
        <v>26</v>
      </c>
      <c r="H7" s="11" t="s">
        <v>17</v>
      </c>
      <c r="I7" s="11" t="s">
        <v>25</v>
      </c>
      <c r="J7" s="31" t="s">
        <v>0</v>
      </c>
      <c r="K7" s="31" t="s">
        <v>1</v>
      </c>
    </row>
    <row r="8" spans="1:12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</row>
    <row r="9" spans="1:12" ht="15.75">
      <c r="A9" s="48">
        <v>1</v>
      </c>
      <c r="B9" s="70" t="s">
        <v>24</v>
      </c>
      <c r="C9" s="50">
        <v>55972436</v>
      </c>
      <c r="D9" s="50">
        <v>379803493</v>
      </c>
      <c r="E9" s="50">
        <v>2452919</v>
      </c>
      <c r="F9" s="50"/>
      <c r="G9" s="51">
        <f>C9/(D9-E9)</f>
        <v>0.14833006720164682</v>
      </c>
      <c r="H9" s="52">
        <v>4830838</v>
      </c>
      <c r="I9" s="53">
        <f>H9/C9</f>
        <v>0.08630744604362046</v>
      </c>
      <c r="J9" s="54" t="str">
        <f>IF(G9&gt;0.1,"yes","no")</f>
        <v>yes</v>
      </c>
      <c r="K9" s="54" t="str">
        <f>IF(I9&lt;0.25,"yes","no")</f>
        <v>yes</v>
      </c>
      <c r="L9" s="41">
        <f>IF(J9="нет",1,IF(K9="нет",1,0))</f>
        <v>0</v>
      </c>
    </row>
    <row r="10" spans="1:12" ht="15.75">
      <c r="A10" s="55">
        <v>2</v>
      </c>
      <c r="B10" s="72" t="s">
        <v>23</v>
      </c>
      <c r="C10" s="57">
        <v>22579962</v>
      </c>
      <c r="D10" s="57">
        <v>29462429</v>
      </c>
      <c r="E10" s="57">
        <v>2012754</v>
      </c>
      <c r="F10" s="57"/>
      <c r="G10" s="58">
        <f>C10/(D10-E10)</f>
        <v>0.8225948758956162</v>
      </c>
      <c r="H10" s="59">
        <v>5256050</v>
      </c>
      <c r="I10" s="60">
        <f>H10/C10</f>
        <v>0.2327749710119087</v>
      </c>
      <c r="J10" s="61" t="str">
        <f>IF(G10&gt;0.1,"yes","no")</f>
        <v>yes</v>
      </c>
      <c r="K10" s="61" t="str">
        <f>IF(I10&lt;0.25,"yes","no")</f>
        <v>yes</v>
      </c>
      <c r="L10" s="41">
        <f>IF(J10="нет",1,IF(K10="нет",1,0))</f>
        <v>0</v>
      </c>
    </row>
    <row r="11" spans="1:11" ht="31.5">
      <c r="A11" s="55">
        <v>3</v>
      </c>
      <c r="B11" s="72" t="s">
        <v>22</v>
      </c>
      <c r="C11" s="57">
        <v>1162152</v>
      </c>
      <c r="D11" s="57">
        <v>3230608</v>
      </c>
      <c r="E11" s="57"/>
      <c r="F11" s="57">
        <v>629927</v>
      </c>
      <c r="G11" s="58">
        <f>(C11-F11)/(D11-E11)</f>
        <v>0.1647445310604072</v>
      </c>
      <c r="H11" s="73">
        <v>0</v>
      </c>
      <c r="I11" s="60">
        <f>H11/C11</f>
        <v>0</v>
      </c>
      <c r="J11" s="61" t="str">
        <f>IF(G11&gt;0.1,"yes","no")</f>
        <v>yes</v>
      </c>
      <c r="K11" s="61" t="str">
        <f>IF(I11&lt;0.25,"yes","no")</f>
        <v>yes</v>
      </c>
    </row>
    <row r="12" spans="1:11" ht="31.5">
      <c r="A12" s="63">
        <v>4</v>
      </c>
      <c r="B12" s="74" t="s">
        <v>21</v>
      </c>
      <c r="C12" s="65">
        <v>711582</v>
      </c>
      <c r="D12" s="65">
        <v>716773</v>
      </c>
      <c r="E12" s="65"/>
      <c r="F12" s="65"/>
      <c r="G12" s="66">
        <f>C12/(D12-E12)</f>
        <v>0.9927578187236406</v>
      </c>
      <c r="H12" s="75">
        <v>0</v>
      </c>
      <c r="I12" s="68">
        <f>H12/C12</f>
        <v>0</v>
      </c>
      <c r="J12" s="69" t="str">
        <f>IF(G12&gt;0.1,"yes","no")</f>
        <v>yes</v>
      </c>
      <c r="K12" s="69" t="str">
        <f>IF(I12&lt;0.25,"yes","no")</f>
        <v>yes</v>
      </c>
    </row>
  </sheetData>
  <sheetProtection/>
  <mergeCells count="6">
    <mergeCell ref="B1:K1"/>
    <mergeCell ref="B2:K2"/>
    <mergeCell ref="B3:K3"/>
    <mergeCell ref="C6:G6"/>
    <mergeCell ref="H6:I6"/>
    <mergeCell ref="J5:K5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SheetLayoutView="80" zoomScalePageLayoutView="0" workbookViewId="0" topLeftCell="A1">
      <selection activeCell="A1" sqref="A1"/>
    </sheetView>
  </sheetViews>
  <sheetFormatPr defaultColWidth="8.00390625" defaultRowHeight="12.75"/>
  <cols>
    <col min="1" max="1" width="8.421875" style="21" bestFit="1" customWidth="1"/>
    <col min="2" max="2" width="32.8515625" style="21" customWidth="1"/>
    <col min="3" max="9" width="21.8515625" style="21" customWidth="1"/>
    <col min="10" max="10" width="14.421875" style="21" customWidth="1"/>
    <col min="11" max="11" width="11.57421875" style="21" customWidth="1"/>
    <col min="12" max="12" width="8.8515625" style="41" hidden="1" customWidth="1"/>
    <col min="13" max="16384" width="8.00390625" style="41" customWidth="1"/>
  </cols>
  <sheetData>
    <row r="1" spans="1:11" ht="15.7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1"/>
      <c r="B2" s="2" t="s">
        <v>8</v>
      </c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>
      <c r="A5" s="3"/>
      <c r="B5" s="3"/>
      <c r="C5" s="3"/>
      <c r="D5" s="3"/>
      <c r="E5" s="3"/>
      <c r="F5" s="3"/>
      <c r="G5" s="3"/>
      <c r="H5" s="3"/>
      <c r="I5" s="3"/>
      <c r="J5" s="5" t="s">
        <v>29</v>
      </c>
      <c r="K5" s="5"/>
    </row>
    <row r="6" spans="1:11" ht="15.75">
      <c r="A6" s="6" t="s">
        <v>37</v>
      </c>
      <c r="B6" s="7" t="s">
        <v>10</v>
      </c>
      <c r="C6" s="8" t="s">
        <v>11</v>
      </c>
      <c r="D6" s="8"/>
      <c r="E6" s="8"/>
      <c r="F6" s="8"/>
      <c r="G6" s="8"/>
      <c r="H6" s="9" t="s">
        <v>12</v>
      </c>
      <c r="I6" s="10"/>
      <c r="J6" s="7" t="s">
        <v>0</v>
      </c>
      <c r="K6" s="7" t="s">
        <v>1</v>
      </c>
    </row>
    <row r="7" spans="1:11" ht="120" customHeight="1">
      <c r="A7" s="42"/>
      <c r="B7" s="43"/>
      <c r="C7" s="11" t="s">
        <v>28</v>
      </c>
      <c r="D7" s="11" t="s">
        <v>15</v>
      </c>
      <c r="E7" s="11" t="s">
        <v>27</v>
      </c>
      <c r="F7" s="11" t="s">
        <v>36</v>
      </c>
      <c r="G7" s="11" t="s">
        <v>35</v>
      </c>
      <c r="H7" s="11" t="s">
        <v>17</v>
      </c>
      <c r="I7" s="11" t="s">
        <v>34</v>
      </c>
      <c r="J7" s="43"/>
      <c r="K7" s="44"/>
    </row>
    <row r="8" spans="1:12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</row>
    <row r="9" spans="1:12" ht="15.75">
      <c r="A9" s="48">
        <v>1</v>
      </c>
      <c r="B9" s="70" t="s">
        <v>24</v>
      </c>
      <c r="C9" s="76">
        <v>56085667</v>
      </c>
      <c r="D9" s="76">
        <v>411144822</v>
      </c>
      <c r="E9" s="76">
        <v>2921844</v>
      </c>
      <c r="F9" s="76">
        <v>0</v>
      </c>
      <c r="G9" s="51">
        <f>C9/(D9-E9)</f>
        <v>0.13738978456033898</v>
      </c>
      <c r="H9" s="52">
        <v>6808015</v>
      </c>
      <c r="I9" s="77">
        <f>H9/C9</f>
        <v>0.12138600402131261</v>
      </c>
      <c r="J9" s="78" t="str">
        <f>IF(G9&gt;0.1,"yes","no")</f>
        <v>yes</v>
      </c>
      <c r="K9" s="78" t="str">
        <f>IF(I9&lt;0.25,"yes","no")</f>
        <v>yes</v>
      </c>
      <c r="L9" s="41">
        <f>IF(J9="нет",1,IF(K9="нет",1,0))</f>
        <v>0</v>
      </c>
    </row>
    <row r="10" spans="1:12" ht="15.75">
      <c r="A10" s="55">
        <v>2</v>
      </c>
      <c r="B10" s="72" t="s">
        <v>23</v>
      </c>
      <c r="C10" s="79">
        <v>23917308</v>
      </c>
      <c r="D10" s="79">
        <v>30796517</v>
      </c>
      <c r="E10" s="79">
        <v>1996078</v>
      </c>
      <c r="F10" s="79">
        <v>0</v>
      </c>
      <c r="G10" s="58">
        <f>C10/(D10-E10)</f>
        <v>0.8304494247466159</v>
      </c>
      <c r="H10" s="59">
        <v>5256050</v>
      </c>
      <c r="I10" s="80">
        <f>H10/C10</f>
        <v>0.2197592638770216</v>
      </c>
      <c r="J10" s="81" t="str">
        <f>IF(G10&gt;0.1,"yes","no")</f>
        <v>yes</v>
      </c>
      <c r="K10" s="81" t="str">
        <f>IF(I10&lt;0.25,"yes","no")</f>
        <v>yes</v>
      </c>
      <c r="L10" s="41">
        <f>IF(J10="нет",1,IF(K10="нет",1,0))</f>
        <v>0</v>
      </c>
    </row>
    <row r="11" spans="1:11" ht="31.5">
      <c r="A11" s="55">
        <v>3</v>
      </c>
      <c r="B11" s="72" t="s">
        <v>22</v>
      </c>
      <c r="C11" s="79">
        <v>1245327</v>
      </c>
      <c r="D11" s="79">
        <v>3447153</v>
      </c>
      <c r="E11" s="79">
        <v>0</v>
      </c>
      <c r="F11" s="79">
        <v>822884</v>
      </c>
      <c r="G11" s="58">
        <f>(C11-F11)/(D11-E11)</f>
        <v>0.12254837542749045</v>
      </c>
      <c r="H11" s="79">
        <v>0</v>
      </c>
      <c r="I11" s="80" t="s">
        <v>2</v>
      </c>
      <c r="J11" s="81" t="str">
        <f>IF(G11&gt;0.1,"yes","no")</f>
        <v>yes</v>
      </c>
      <c r="K11" s="81" t="s">
        <v>2</v>
      </c>
    </row>
    <row r="12" spans="1:11" ht="31.5">
      <c r="A12" s="63">
        <v>4</v>
      </c>
      <c r="B12" s="74" t="s">
        <v>21</v>
      </c>
      <c r="C12" s="82">
        <v>829224</v>
      </c>
      <c r="D12" s="82">
        <v>831708</v>
      </c>
      <c r="E12" s="82">
        <v>0</v>
      </c>
      <c r="F12" s="82">
        <v>0</v>
      </c>
      <c r="G12" s="66">
        <f>C12/(D12-E12)</f>
        <v>0.9970133748863784</v>
      </c>
      <c r="H12" s="82">
        <v>0</v>
      </c>
      <c r="I12" s="83" t="s">
        <v>2</v>
      </c>
      <c r="J12" s="84" t="str">
        <f>IF(G12&gt;0.1,"yes","no")</f>
        <v>yes</v>
      </c>
      <c r="K12" s="84" t="s">
        <v>2</v>
      </c>
    </row>
    <row r="13" spans="1:11" ht="19.5" customHeight="1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45"/>
    </row>
    <row r="14" spans="1:11" ht="12" customHeight="1">
      <c r="A14" s="13"/>
      <c r="B14" s="14"/>
      <c r="C14" s="14"/>
      <c r="D14" s="14"/>
      <c r="E14" s="14"/>
      <c r="F14" s="14"/>
      <c r="G14" s="14"/>
      <c r="H14" s="16"/>
      <c r="I14" s="16"/>
      <c r="J14" s="17"/>
      <c r="K14" s="46"/>
    </row>
    <row r="15" spans="1:11" ht="15.75">
      <c r="A15" s="13"/>
      <c r="B15" s="14"/>
      <c r="C15" s="14"/>
      <c r="D15" s="18"/>
      <c r="E15" s="18"/>
      <c r="F15" s="18"/>
      <c r="G15" s="14"/>
      <c r="H15" s="16"/>
      <c r="I15" s="16"/>
      <c r="J15" s="16"/>
      <c r="K15" s="19"/>
    </row>
    <row r="16" spans="1:11" ht="35.25" customHeight="1">
      <c r="A16" s="3"/>
      <c r="B16" s="3"/>
      <c r="C16" s="3"/>
      <c r="D16" s="3"/>
      <c r="E16" s="3"/>
      <c r="F16" s="3"/>
      <c r="G16" s="3"/>
      <c r="H16" s="3"/>
      <c r="I16" s="20"/>
      <c r="J16" s="20"/>
      <c r="K16" s="47"/>
    </row>
    <row r="17" spans="8:11" ht="15.75">
      <c r="H17" s="22"/>
      <c r="I17" s="22"/>
      <c r="J17" s="22"/>
      <c r="K17" s="22"/>
    </row>
    <row r="18" spans="8:11" ht="15.75">
      <c r="H18" s="22"/>
      <c r="I18" s="22"/>
      <c r="J18" s="22"/>
      <c r="K18" s="22"/>
    </row>
    <row r="19" spans="8:11" ht="15.75">
      <c r="H19" s="22"/>
      <c r="I19" s="22"/>
      <c r="J19" s="22"/>
      <c r="K19" s="22"/>
    </row>
    <row r="20" spans="8:11" ht="15.75">
      <c r="H20" s="22"/>
      <c r="I20" s="22"/>
      <c r="J20" s="22"/>
      <c r="K20" s="22"/>
    </row>
    <row r="21" spans="8:11" ht="15.75">
      <c r="H21" s="22"/>
      <c r="I21" s="22"/>
      <c r="J21" s="22"/>
      <c r="K21" s="22"/>
    </row>
    <row r="22" spans="8:11" ht="15.75">
      <c r="H22" s="22"/>
      <c r="I22" s="22"/>
      <c r="J22" s="22"/>
      <c r="K22" s="22"/>
    </row>
  </sheetData>
  <sheetProtection/>
  <mergeCells count="11">
    <mergeCell ref="J5:K5"/>
    <mergeCell ref="B6:B7"/>
    <mergeCell ref="A6:A7"/>
    <mergeCell ref="J6:J7"/>
    <mergeCell ref="K6:K7"/>
    <mergeCell ref="I16:J16"/>
    <mergeCell ref="B1:K1"/>
    <mergeCell ref="B2:K2"/>
    <mergeCell ref="B3:K3"/>
    <mergeCell ref="C6:G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SheetLayoutView="80" zoomScalePageLayoutView="0" workbookViewId="0" topLeftCell="A1">
      <selection activeCell="A6" sqref="A6:A7"/>
    </sheetView>
  </sheetViews>
  <sheetFormatPr defaultColWidth="8.00390625" defaultRowHeight="12.75"/>
  <cols>
    <col min="1" max="1" width="8.421875" style="21" bestFit="1" customWidth="1"/>
    <col min="2" max="2" width="32.8515625" style="21" customWidth="1"/>
    <col min="3" max="3" width="16.7109375" style="21" bestFit="1" customWidth="1"/>
    <col min="4" max="9" width="21.8515625" style="21" customWidth="1"/>
    <col min="10" max="10" width="14.421875" style="21" customWidth="1"/>
    <col min="11" max="11" width="11.57421875" style="21" customWidth="1"/>
    <col min="12" max="12" width="8.8515625" style="41" hidden="1" customWidth="1"/>
    <col min="13" max="16384" width="8.00390625" style="41" customWidth="1"/>
  </cols>
  <sheetData>
    <row r="1" spans="1:11" ht="15.7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1"/>
      <c r="B2" s="2" t="s">
        <v>8</v>
      </c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>
      <c r="A5" s="3"/>
      <c r="B5" s="3"/>
      <c r="C5" s="3"/>
      <c r="D5" s="3"/>
      <c r="E5" s="3"/>
      <c r="F5" s="3"/>
      <c r="G5" s="3"/>
      <c r="H5" s="3"/>
      <c r="I5" s="3"/>
      <c r="J5" s="5" t="s">
        <v>29</v>
      </c>
      <c r="K5" s="5"/>
    </row>
    <row r="6" spans="1:11" ht="15.75">
      <c r="A6" s="6" t="s">
        <v>37</v>
      </c>
      <c r="B6" s="7" t="s">
        <v>10</v>
      </c>
      <c r="C6" s="8" t="s">
        <v>11</v>
      </c>
      <c r="D6" s="8"/>
      <c r="E6" s="8"/>
      <c r="F6" s="8"/>
      <c r="G6" s="8"/>
      <c r="H6" s="9" t="s">
        <v>12</v>
      </c>
      <c r="I6" s="10"/>
      <c r="J6" s="7" t="s">
        <v>0</v>
      </c>
      <c r="K6" s="7" t="s">
        <v>1</v>
      </c>
    </row>
    <row r="7" spans="1:11" ht="120" customHeight="1">
      <c r="A7" s="42"/>
      <c r="B7" s="43"/>
      <c r="C7" s="11" t="s">
        <v>28</v>
      </c>
      <c r="D7" s="11" t="s">
        <v>15</v>
      </c>
      <c r="E7" s="11" t="s">
        <v>27</v>
      </c>
      <c r="F7" s="11" t="s">
        <v>36</v>
      </c>
      <c r="G7" s="11" t="s">
        <v>35</v>
      </c>
      <c r="H7" s="11" t="s">
        <v>17</v>
      </c>
      <c r="I7" s="11" t="s">
        <v>34</v>
      </c>
      <c r="J7" s="43"/>
      <c r="K7" s="44"/>
    </row>
    <row r="8" spans="1:12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</row>
    <row r="9" spans="1:12" ht="15.75">
      <c r="A9" s="48">
        <v>1</v>
      </c>
      <c r="B9" s="70" t="s">
        <v>24</v>
      </c>
      <c r="C9" s="85">
        <v>52236196</v>
      </c>
      <c r="D9" s="85">
        <v>382418238.05990374</v>
      </c>
      <c r="E9" s="85">
        <v>3618896.1794865</v>
      </c>
      <c r="F9" s="85">
        <v>0</v>
      </c>
      <c r="G9" s="51">
        <f>C9/(D9-E9)</f>
        <v>0.13789938425101697</v>
      </c>
      <c r="H9" s="86">
        <v>12519967</v>
      </c>
      <c r="I9" s="77">
        <f>H9/C9</f>
        <v>0.23967991467066246</v>
      </c>
      <c r="J9" s="78" t="str">
        <f>IF(G9&gt;0.1,"yes","no")</f>
        <v>yes</v>
      </c>
      <c r="K9" s="78" t="str">
        <f>IF(I9&lt;0.25,"yes","no")</f>
        <v>yes</v>
      </c>
      <c r="L9" s="41">
        <f>IF(J9="нет",1,IF(K9="нет",1,0))</f>
        <v>0</v>
      </c>
    </row>
    <row r="10" spans="1:12" ht="15.75">
      <c r="A10" s="55">
        <v>2</v>
      </c>
      <c r="B10" s="72" t="s">
        <v>23</v>
      </c>
      <c r="C10" s="87">
        <v>23820665.04514263</v>
      </c>
      <c r="D10" s="87">
        <v>31064316.66047667</v>
      </c>
      <c r="E10" s="87">
        <v>689549.786247375</v>
      </c>
      <c r="F10" s="87">
        <v>0</v>
      </c>
      <c r="G10" s="58">
        <f>C10/(D10-E10)</f>
        <v>0.7842254442239908</v>
      </c>
      <c r="H10" s="88">
        <v>5256050.05246</v>
      </c>
      <c r="I10" s="80">
        <f>H10/C10</f>
        <v>0.22065085263149625</v>
      </c>
      <c r="J10" s="81" t="str">
        <f>IF(G10&gt;0.1,"yes","no")</f>
        <v>yes</v>
      </c>
      <c r="K10" s="81" t="str">
        <f>IF(I10&lt;0.25,"yes","no")</f>
        <v>yes</v>
      </c>
      <c r="L10" s="41">
        <f>IF(J10="нет",1,IF(K10="нет",1,0))</f>
        <v>0</v>
      </c>
    </row>
    <row r="11" spans="1:11" ht="31.5">
      <c r="A11" s="55">
        <v>3</v>
      </c>
      <c r="B11" s="72" t="s">
        <v>22</v>
      </c>
      <c r="C11" s="87">
        <v>1086690</v>
      </c>
      <c r="D11" s="87">
        <v>4009798</v>
      </c>
      <c r="E11" s="87">
        <v>0</v>
      </c>
      <c r="F11" s="87">
        <v>683617.7512400004</v>
      </c>
      <c r="G11" s="58">
        <f>(C11-F11)/(D11-E11)</f>
        <v>0.10052183395772048</v>
      </c>
      <c r="H11" s="89">
        <v>0</v>
      </c>
      <c r="I11" s="80" t="s">
        <v>2</v>
      </c>
      <c r="J11" s="81" t="str">
        <f>IF(G11&gt;0.1,"yes","no")</f>
        <v>yes</v>
      </c>
      <c r="K11" s="81" t="s">
        <v>2</v>
      </c>
    </row>
    <row r="12" spans="1:11" ht="31.5">
      <c r="A12" s="63">
        <v>4</v>
      </c>
      <c r="B12" s="74" t="s">
        <v>21</v>
      </c>
      <c r="C12" s="90">
        <v>909590</v>
      </c>
      <c r="D12" s="90">
        <v>910423</v>
      </c>
      <c r="E12" s="90">
        <v>0</v>
      </c>
      <c r="F12" s="90">
        <v>0</v>
      </c>
      <c r="G12" s="66">
        <f>C12/(D12-E12)</f>
        <v>0.9990850406898771</v>
      </c>
      <c r="H12" s="91">
        <v>0</v>
      </c>
      <c r="I12" s="83" t="s">
        <v>2</v>
      </c>
      <c r="J12" s="84" t="str">
        <f>IF(G12&gt;0.1,"yes","no")</f>
        <v>yes</v>
      </c>
      <c r="K12" s="84" t="s">
        <v>2</v>
      </c>
    </row>
    <row r="13" spans="1:11" ht="19.5" customHeight="1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45"/>
    </row>
    <row r="14" spans="1:11" ht="12" customHeight="1">
      <c r="A14" s="13"/>
      <c r="B14" s="14"/>
      <c r="C14" s="14"/>
      <c r="D14" s="14"/>
      <c r="E14" s="14"/>
      <c r="F14" s="14"/>
      <c r="G14" s="14"/>
      <c r="H14" s="16"/>
      <c r="I14" s="16"/>
      <c r="J14" s="17"/>
      <c r="K14" s="46"/>
    </row>
    <row r="15" spans="1:11" ht="15.75">
      <c r="A15" s="13"/>
      <c r="B15" s="14"/>
      <c r="C15" s="14"/>
      <c r="D15" s="18"/>
      <c r="E15" s="18"/>
      <c r="F15" s="18"/>
      <c r="G15" s="14"/>
      <c r="H15" s="16"/>
      <c r="I15" s="16"/>
      <c r="J15" s="16"/>
      <c r="K15" s="19"/>
    </row>
    <row r="16" spans="1:11" ht="35.25" customHeight="1">
      <c r="A16" s="3"/>
      <c r="B16" s="3"/>
      <c r="C16" s="3"/>
      <c r="D16" s="3"/>
      <c r="E16" s="3"/>
      <c r="F16" s="3"/>
      <c r="G16" s="3"/>
      <c r="H16" s="3"/>
      <c r="I16" s="20"/>
      <c r="J16" s="20"/>
      <c r="K16" s="47"/>
    </row>
    <row r="17" spans="8:11" ht="15.75">
      <c r="H17" s="22"/>
      <c r="I17" s="22"/>
      <c r="J17" s="22"/>
      <c r="K17" s="22"/>
    </row>
    <row r="18" spans="8:11" ht="15.75">
      <c r="H18" s="22"/>
      <c r="I18" s="22"/>
      <c r="J18" s="22"/>
      <c r="K18" s="22"/>
    </row>
    <row r="19" spans="8:11" ht="15.75">
      <c r="H19" s="22"/>
      <c r="I19" s="22"/>
      <c r="J19" s="22"/>
      <c r="K19" s="22"/>
    </row>
    <row r="20" spans="8:11" ht="15.75">
      <c r="H20" s="22"/>
      <c r="I20" s="22"/>
      <c r="J20" s="22"/>
      <c r="K20" s="22"/>
    </row>
    <row r="21" spans="8:11" ht="15.75">
      <c r="H21" s="22"/>
      <c r="I21" s="22"/>
      <c r="J21" s="22"/>
      <c r="K21" s="22"/>
    </row>
    <row r="22" spans="8:11" ht="15.75">
      <c r="H22" s="22"/>
      <c r="I22" s="22"/>
      <c r="J22" s="22"/>
      <c r="K22" s="22"/>
    </row>
  </sheetData>
  <sheetProtection/>
  <mergeCells count="11">
    <mergeCell ref="J5:K5"/>
    <mergeCell ref="B6:B7"/>
    <mergeCell ref="A6:A7"/>
    <mergeCell ref="J6:J7"/>
    <mergeCell ref="K6:K7"/>
    <mergeCell ref="I16:J16"/>
    <mergeCell ref="B1:K1"/>
    <mergeCell ref="B2:K2"/>
    <mergeCell ref="B3:K3"/>
    <mergeCell ref="C6:G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80" zoomScalePageLayoutView="0" workbookViewId="0" topLeftCell="A1">
      <selection activeCell="A6" sqref="A6:A7"/>
    </sheetView>
  </sheetViews>
  <sheetFormatPr defaultColWidth="8.00390625" defaultRowHeight="12.75"/>
  <cols>
    <col min="1" max="1" width="8.421875" style="21" bestFit="1" customWidth="1"/>
    <col min="2" max="2" width="32.8515625" style="21" customWidth="1"/>
    <col min="3" max="3" width="16.7109375" style="21" bestFit="1" customWidth="1"/>
    <col min="4" max="9" width="21.8515625" style="21" customWidth="1"/>
    <col min="10" max="10" width="14.421875" style="21" customWidth="1"/>
    <col min="11" max="11" width="11.57421875" style="21" customWidth="1"/>
    <col min="12" max="12" width="8.8515625" style="41" hidden="1" customWidth="1"/>
    <col min="13" max="16384" width="8.00390625" style="41" customWidth="1"/>
  </cols>
  <sheetData>
    <row r="1" spans="1:11" ht="15.7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1"/>
      <c r="B2" s="2" t="s">
        <v>8</v>
      </c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>
      <c r="A5" s="3"/>
      <c r="B5" s="3"/>
      <c r="C5" s="3"/>
      <c r="D5" s="3"/>
      <c r="E5" s="3"/>
      <c r="F5" s="3"/>
      <c r="G5" s="3"/>
      <c r="H5" s="3"/>
      <c r="I5" s="3"/>
      <c r="J5" s="5" t="s">
        <v>29</v>
      </c>
      <c r="K5" s="5"/>
    </row>
    <row r="6" spans="1:11" ht="15.75">
      <c r="A6" s="6" t="s">
        <v>37</v>
      </c>
      <c r="B6" s="7" t="s">
        <v>10</v>
      </c>
      <c r="C6" s="8" t="s">
        <v>11</v>
      </c>
      <c r="D6" s="8"/>
      <c r="E6" s="8"/>
      <c r="F6" s="8"/>
      <c r="G6" s="8"/>
      <c r="H6" s="9" t="s">
        <v>12</v>
      </c>
      <c r="I6" s="10"/>
      <c r="J6" s="7" t="s">
        <v>0</v>
      </c>
      <c r="K6" s="7" t="s">
        <v>1</v>
      </c>
    </row>
    <row r="7" spans="1:11" ht="120" customHeight="1">
      <c r="A7" s="42"/>
      <c r="B7" s="43"/>
      <c r="C7" s="11" t="s">
        <v>28</v>
      </c>
      <c r="D7" s="11" t="s">
        <v>15</v>
      </c>
      <c r="E7" s="11" t="s">
        <v>27</v>
      </c>
      <c r="F7" s="11" t="s">
        <v>36</v>
      </c>
      <c r="G7" s="11" t="s">
        <v>35</v>
      </c>
      <c r="H7" s="11" t="s">
        <v>17</v>
      </c>
      <c r="I7" s="11" t="s">
        <v>34</v>
      </c>
      <c r="J7" s="43"/>
      <c r="K7" s="44"/>
    </row>
    <row r="8" spans="1:12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</row>
    <row r="9" spans="1:12" ht="15.75">
      <c r="A9" s="48">
        <v>1</v>
      </c>
      <c r="B9" s="70" t="s">
        <v>24</v>
      </c>
      <c r="C9" s="85">
        <v>54693666.17702588</v>
      </c>
      <c r="D9" s="85">
        <v>385884812.30353165</v>
      </c>
      <c r="E9" s="85">
        <v>2949164.599044125</v>
      </c>
      <c r="F9" s="85">
        <v>0</v>
      </c>
      <c r="G9" s="51">
        <f>C9/(D9-E9)</f>
        <v>0.14282730402585328</v>
      </c>
      <c r="H9" s="86">
        <v>12679242</v>
      </c>
      <c r="I9" s="77">
        <f>H9/C9</f>
        <v>0.23182285786001902</v>
      </c>
      <c r="J9" s="78" t="str">
        <f>IF(G9&gt;0.1,"yes","no")</f>
        <v>yes</v>
      </c>
      <c r="K9" s="78" t="str">
        <f>IF(I9&lt;0.25,"yes","no")</f>
        <v>yes</v>
      </c>
      <c r="L9" s="41">
        <f>IF(J9="нет",1,IF(K9="нет",1,0))</f>
        <v>0</v>
      </c>
    </row>
    <row r="10" spans="1:12" ht="15.75">
      <c r="A10" s="55">
        <v>2</v>
      </c>
      <c r="B10" s="72" t="s">
        <v>23</v>
      </c>
      <c r="C10" s="87">
        <v>24136082.682774752</v>
      </c>
      <c r="D10" s="87">
        <v>31465929.928646673</v>
      </c>
      <c r="E10" s="87">
        <v>645794.6192052499</v>
      </c>
      <c r="F10" s="87">
        <v>0</v>
      </c>
      <c r="G10" s="58">
        <f>C10/(D10-E10)</f>
        <v>0.7831270836562785</v>
      </c>
      <c r="H10" s="88">
        <v>5256050.05246</v>
      </c>
      <c r="I10" s="80">
        <f>H10/C10</f>
        <v>0.21776732046957628</v>
      </c>
      <c r="J10" s="81" t="str">
        <f>IF(G10&gt;0.1,"yes","no")</f>
        <v>yes</v>
      </c>
      <c r="K10" s="81" t="str">
        <f>IF(I10&lt;0.25,"yes","no")</f>
        <v>yes</v>
      </c>
      <c r="L10" s="92" t="str">
        <f>IF(J10&lt;0.25,"yes","no")</f>
        <v>no</v>
      </c>
    </row>
    <row r="11" spans="1:12" ht="31.5">
      <c r="A11" s="55">
        <v>3</v>
      </c>
      <c r="B11" s="72" t="s">
        <v>22</v>
      </c>
      <c r="C11" s="87">
        <v>980346</v>
      </c>
      <c r="D11" s="87">
        <v>2802417</v>
      </c>
      <c r="E11" s="87">
        <v>0</v>
      </c>
      <c r="F11" s="87">
        <v>675692.8488899998</v>
      </c>
      <c r="G11" s="58">
        <f>(C11-F11)/(D11-E11)</f>
        <v>0.10871085606103596</v>
      </c>
      <c r="H11" s="89">
        <v>3590</v>
      </c>
      <c r="I11" s="80">
        <f>H11/C11</f>
        <v>0.0036619724056608585</v>
      </c>
      <c r="J11" s="81" t="str">
        <f>IF(G11&gt;0.1,"yes","no")</f>
        <v>yes</v>
      </c>
      <c r="K11" s="81" t="str">
        <f>IF(I11&lt;0.25,"yes","no")</f>
        <v>yes</v>
      </c>
      <c r="L11" s="92" t="str">
        <f>IF(J11&lt;0.25,"yes","no")</f>
        <v>no</v>
      </c>
    </row>
    <row r="12" spans="1:11" ht="31.5">
      <c r="A12" s="63">
        <v>4</v>
      </c>
      <c r="B12" s="74" t="s">
        <v>21</v>
      </c>
      <c r="C12" s="90">
        <v>960458</v>
      </c>
      <c r="D12" s="90">
        <v>962449</v>
      </c>
      <c r="E12" s="90">
        <v>0</v>
      </c>
      <c r="F12" s="90">
        <v>0</v>
      </c>
      <c r="G12" s="66">
        <f>C12/(D12-E12)</f>
        <v>0.9979313189581993</v>
      </c>
      <c r="H12" s="91">
        <v>0</v>
      </c>
      <c r="I12" s="83" t="s">
        <v>2</v>
      </c>
      <c r="J12" s="84" t="str">
        <f>IF(G12&gt;0.1,"yes","no")</f>
        <v>yes</v>
      </c>
      <c r="K12" s="84" t="s">
        <v>2</v>
      </c>
    </row>
    <row r="13" spans="1:11" ht="19.5" customHeight="1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45"/>
    </row>
    <row r="14" spans="1:11" ht="12" customHeight="1">
      <c r="A14" s="13"/>
      <c r="B14" s="14"/>
      <c r="C14" s="14"/>
      <c r="D14" s="14"/>
      <c r="E14" s="14"/>
      <c r="F14" s="14"/>
      <c r="G14" s="14"/>
      <c r="H14" s="16"/>
      <c r="I14" s="16"/>
      <c r="J14" s="17"/>
      <c r="K14" s="46"/>
    </row>
    <row r="15" spans="1:11" ht="15.75">
      <c r="A15" s="13"/>
      <c r="B15" s="14"/>
      <c r="C15" s="14"/>
      <c r="D15" s="18"/>
      <c r="E15" s="18"/>
      <c r="F15" s="18"/>
      <c r="G15" s="14"/>
      <c r="H15" s="16"/>
      <c r="I15" s="16"/>
      <c r="J15" s="16"/>
      <c r="K15" s="19"/>
    </row>
    <row r="16" spans="1:11" ht="35.25" customHeight="1">
      <c r="A16" s="3"/>
      <c r="B16" s="3"/>
      <c r="C16" s="3"/>
      <c r="D16" s="3"/>
      <c r="E16" s="3"/>
      <c r="F16" s="3"/>
      <c r="G16" s="3"/>
      <c r="H16" s="3"/>
      <c r="I16" s="20"/>
      <c r="J16" s="20"/>
      <c r="K16" s="47"/>
    </row>
    <row r="17" spans="8:11" ht="15.75">
      <c r="H17" s="22"/>
      <c r="I17" s="22"/>
      <c r="J17" s="22"/>
      <c r="K17" s="22"/>
    </row>
    <row r="18" spans="8:11" ht="15.75">
      <c r="H18" s="22"/>
      <c r="I18" s="22"/>
      <c r="J18" s="22"/>
      <c r="K18" s="22"/>
    </row>
    <row r="19" spans="8:11" ht="15.75">
      <c r="H19" s="22"/>
      <c r="I19" s="22"/>
      <c r="J19" s="22"/>
      <c r="K19" s="22"/>
    </row>
    <row r="20" spans="8:11" ht="15.75">
      <c r="H20" s="22"/>
      <c r="I20" s="22"/>
      <c r="J20" s="22"/>
      <c r="K20" s="22"/>
    </row>
    <row r="21" spans="8:11" ht="15.75">
      <c r="H21" s="22"/>
      <c r="I21" s="22"/>
      <c r="J21" s="22"/>
      <c r="K21" s="22"/>
    </row>
    <row r="22" spans="8:11" ht="15.75">
      <c r="H22" s="22"/>
      <c r="I22" s="22"/>
      <c r="J22" s="22"/>
      <c r="K22" s="22"/>
    </row>
  </sheetData>
  <sheetProtection/>
  <mergeCells count="11">
    <mergeCell ref="B6:B7"/>
    <mergeCell ref="A6:A7"/>
    <mergeCell ref="J6:J7"/>
    <mergeCell ref="K6:K7"/>
    <mergeCell ref="I16:J16"/>
    <mergeCell ref="B1:K1"/>
    <mergeCell ref="B2:K2"/>
    <mergeCell ref="B3:K3"/>
    <mergeCell ref="C6:G6"/>
    <mergeCell ref="H6:I6"/>
    <mergeCell ref="J5:K5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dcterms:created xsi:type="dcterms:W3CDTF">2008-05-14T05:32:28Z</dcterms:created>
  <dcterms:modified xsi:type="dcterms:W3CDTF">2019-06-12T09:58:21Z</dcterms:modified>
  <cp:category/>
  <cp:version/>
  <cp:contentType/>
  <cp:contentStatus/>
</cp:coreProperties>
</file>