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660" activeTab="8"/>
  </bookViews>
  <sheets>
    <sheet name="01.04.08" sheetId="1" r:id="rId1"/>
    <sheet name="01.05.08" sheetId="2" r:id="rId2"/>
    <sheet name="01.06.08" sheetId="3" r:id="rId3"/>
    <sheet name="01.07.08" sheetId="4" r:id="rId4"/>
    <sheet name="01.08.08" sheetId="5" r:id="rId5"/>
    <sheet name="01.09.08" sheetId="6" r:id="rId6"/>
    <sheet name="1.10.08" sheetId="7" r:id="rId7"/>
    <sheet name="1.11.08" sheetId="8" r:id="rId8"/>
    <sheet name="1.12.08" sheetId="9" r:id="rId9"/>
  </sheets>
  <externalReferences>
    <externalReference r:id="rId12"/>
    <externalReference r:id="rId13"/>
  </externalReferences>
  <definedNames>
    <definedName name="z">#REF!</definedName>
    <definedName name="Z_0723B199_A6CE_41D9_937D_B01D2E28BC19_.wvu.Cols" localSheetId="0" hidden="1">'01.04.08'!$J:$J</definedName>
    <definedName name="Z_0723B199_A6CE_41D9_937D_B01D2E28BC19_.wvu.Cols" localSheetId="1" hidden="1">'01.05.08'!$J:$J</definedName>
    <definedName name="Z_0723B199_A6CE_41D9_937D_B01D2E28BC19_.wvu.Cols" localSheetId="2" hidden="1">'01.06.08'!$J:$J</definedName>
    <definedName name="Z_0723B199_A6CE_41D9_937D_B01D2E28BC19_.wvu.Cols" localSheetId="3" hidden="1">'01.07.08'!$J:$J</definedName>
    <definedName name="Z_0723B199_A6CE_41D9_937D_B01D2E28BC19_.wvu.Cols" localSheetId="4" hidden="1">'01.08.08'!$J:$J</definedName>
    <definedName name="Z_0723B199_A6CE_41D9_937D_B01D2E28BC19_.wvu.Cols" localSheetId="5" hidden="1">'01.09.08'!$K:$K</definedName>
    <definedName name="Z_0723B199_A6CE_41D9_937D_B01D2E28BC19_.wvu.Cols" localSheetId="6" hidden="1">'1.10.08'!$K:$K</definedName>
    <definedName name="Z_0723B199_A6CE_41D9_937D_B01D2E28BC19_.wvu.Cols" localSheetId="7" hidden="1">'1.11.08'!$K:$K</definedName>
    <definedName name="Z_0723B199_A6CE_41D9_937D_B01D2E28BC19_.wvu.Cols" localSheetId="8" hidden="1">'1.12.08'!$K:$K</definedName>
    <definedName name="Z_0723B199_A6CE_41D9_937D_B01D2E28BC19_.wvu.PrintArea" localSheetId="0" hidden="1">'01.04.08'!$A$1:$I$10</definedName>
    <definedName name="Z_0723B199_A6CE_41D9_937D_B01D2E28BC19_.wvu.PrintArea" localSheetId="1" hidden="1">'01.05.08'!$A$1:$I$10</definedName>
    <definedName name="Z_0723B199_A6CE_41D9_937D_B01D2E28BC19_.wvu.PrintArea" localSheetId="2" hidden="1">'01.06.08'!$A$1:$I$10</definedName>
    <definedName name="Z_0723B199_A6CE_41D9_937D_B01D2E28BC19_.wvu.PrintArea" localSheetId="3" hidden="1">'01.07.08'!$A$1:$I$10</definedName>
    <definedName name="Z_0723B199_A6CE_41D9_937D_B01D2E28BC19_.wvu.PrintArea" localSheetId="4" hidden="1">'01.08.08'!$A$1:$I$10</definedName>
    <definedName name="Z_0723B199_A6CE_41D9_937D_B01D2E28BC19_.wvu.PrintArea" localSheetId="5" hidden="1">'01.09.08'!$A$1:$J$10</definedName>
    <definedName name="Z_0723B199_A6CE_41D9_937D_B01D2E28BC19_.wvu.PrintArea" localSheetId="6" hidden="1">'1.10.08'!$A$1:$J$10</definedName>
    <definedName name="Z_0723B199_A6CE_41D9_937D_B01D2E28BC19_.wvu.PrintArea" localSheetId="7" hidden="1">'1.11.08'!$A$1:$J$10</definedName>
    <definedName name="Z_0723B199_A6CE_41D9_937D_B01D2E28BC19_.wvu.PrintArea" localSheetId="8" hidden="1">'1.12.08'!$A$1:$J$10</definedName>
    <definedName name="Z_ECD2BD8B_9756_42B3_8153_45306E5E7C04_.wvu.Cols" localSheetId="0" hidden="1">'01.04.08'!$J:$J</definedName>
    <definedName name="Z_ECD2BD8B_9756_42B3_8153_45306E5E7C04_.wvu.Cols" localSheetId="1" hidden="1">'01.05.08'!$J:$J</definedName>
    <definedName name="Z_ECD2BD8B_9756_42B3_8153_45306E5E7C04_.wvu.Cols" localSheetId="2" hidden="1">'01.06.08'!$J:$J</definedName>
    <definedName name="Z_ECD2BD8B_9756_42B3_8153_45306E5E7C04_.wvu.Cols" localSheetId="3" hidden="1">'01.07.08'!$J:$J</definedName>
    <definedName name="Z_ECD2BD8B_9756_42B3_8153_45306E5E7C04_.wvu.Cols" localSheetId="4" hidden="1">'01.08.08'!$J:$J</definedName>
    <definedName name="Z_ECD2BD8B_9756_42B3_8153_45306E5E7C04_.wvu.Cols" localSheetId="5" hidden="1">'01.09.08'!$K:$K</definedName>
    <definedName name="Z_ECD2BD8B_9756_42B3_8153_45306E5E7C04_.wvu.Cols" localSheetId="6" hidden="1">'1.10.08'!$K:$K</definedName>
    <definedName name="Z_ECD2BD8B_9756_42B3_8153_45306E5E7C04_.wvu.Cols" localSheetId="7" hidden="1">'1.11.08'!$K:$K</definedName>
    <definedName name="Z_ECD2BD8B_9756_42B3_8153_45306E5E7C04_.wvu.Cols" localSheetId="8" hidden="1">'1.12.08'!$K:$K</definedName>
    <definedName name="Z_ECD2BD8B_9756_42B3_8153_45306E5E7C04_.wvu.PrintArea" localSheetId="0" hidden="1">'01.04.08'!$A$1:$I$10</definedName>
    <definedName name="Z_ECD2BD8B_9756_42B3_8153_45306E5E7C04_.wvu.PrintArea" localSheetId="1" hidden="1">'01.05.08'!$A$1:$I$10</definedName>
    <definedName name="Z_ECD2BD8B_9756_42B3_8153_45306E5E7C04_.wvu.PrintArea" localSheetId="2" hidden="1">'01.06.08'!$A$1:$I$10</definedName>
    <definedName name="Z_ECD2BD8B_9756_42B3_8153_45306E5E7C04_.wvu.PrintArea" localSheetId="3" hidden="1">'01.07.08'!$A$1:$I$10</definedName>
    <definedName name="Z_ECD2BD8B_9756_42B3_8153_45306E5E7C04_.wvu.PrintArea" localSheetId="4" hidden="1">'01.08.08'!$A$1:$I$10</definedName>
    <definedName name="Z_ECD2BD8B_9756_42B3_8153_45306E5E7C04_.wvu.PrintArea" localSheetId="5" hidden="1">'01.09.08'!$A$1:$J$10</definedName>
    <definedName name="Z_ECD2BD8B_9756_42B3_8153_45306E5E7C04_.wvu.PrintArea" localSheetId="6" hidden="1">'1.10.08'!$A$1:$J$10</definedName>
    <definedName name="Z_ECD2BD8B_9756_42B3_8153_45306E5E7C04_.wvu.PrintArea" localSheetId="7" hidden="1">'1.11.08'!$A$1:$J$10</definedName>
    <definedName name="Z_ECD2BD8B_9756_42B3_8153_45306E5E7C04_.wvu.PrintArea" localSheetId="8" hidden="1">'1.12.08'!$A$1:$J$10</definedName>
    <definedName name="дата">#REF!</definedName>
    <definedName name="_xlnm.Print_Area" localSheetId="0">'01.04.08'!$A$1:$I$13</definedName>
    <definedName name="_xlnm.Print_Area" localSheetId="1">'01.05.08'!$A$1:$I$13</definedName>
    <definedName name="_xlnm.Print_Area" localSheetId="2">'01.06.08'!$A$1:$I$13</definedName>
    <definedName name="_xlnm.Print_Area" localSheetId="3">'01.07.08'!$A$1:$I$13</definedName>
    <definedName name="_xlnm.Print_Area" localSheetId="4">'01.08.08'!$A$1:$I$13</definedName>
    <definedName name="_xlnm.Print_Area" localSheetId="5">'01.09.08'!$A$1:$J$13</definedName>
    <definedName name="_xlnm.Print_Area" localSheetId="6">'1.10.08'!$A$1:$J$12</definedName>
    <definedName name="_xlnm.Print_Area" localSheetId="7">'1.11.08'!$A$1:$J$12</definedName>
    <definedName name="_xlnm.Print_Area" localSheetId="8">'1.12.08'!$A$1:$J$12</definedName>
  </definedNames>
  <calcPr fullCalcOnLoad="1"/>
</workbook>
</file>

<file path=xl/sharedStrings.xml><?xml version="1.0" encoding="utf-8"?>
<sst xmlns="http://schemas.openxmlformats.org/spreadsheetml/2006/main" count="211" uniqueCount="41">
  <si>
    <t>Номиналды ұстаушы ретінде клиенттің шоттарын жүргізу құқығымен брокерлік қызметі мен дилерлік қызметімен және банк операцияларының жекелеген түрлерімен, факторинг, форфейтинг операцияларын және вексельдермен жасалған операцияларымен қоса атқаратын, ҚР инв</t>
  </si>
  <si>
    <t xml:space="preserve">пруденциалдық нормативтерді орындауы туралы мәліметтер </t>
  </si>
  <si>
    <t>Ұйымдардың атауы</t>
  </si>
  <si>
    <t xml:space="preserve">Меншікті  капиталының жеткіліктілігі </t>
  </si>
  <si>
    <t>Бір заемшыға барынша жоғары тәуекел мөлшері</t>
  </si>
  <si>
    <t>Меншікті  капитал, 
мың. тенге</t>
  </si>
  <si>
    <t>Активтердің, шартты және ықтимал міндеттемелердің, кредиттік тәуекел және операциялық тәуекел дәрежесі бойынша мөлшерленген туынды қаржы құралдарының сомасы, мың. теңге</t>
  </si>
  <si>
    <t>Меншікті капиталының жеткілікті коэффициенті 
(К1= 3 жол/ 4 жол)</t>
  </si>
  <si>
    <t>Бір заемшыға барынша жоғары тәуекел сомасы, мың. теңге</t>
  </si>
  <si>
    <t>Бір заемшыға барынша жоғары тәуекел коэффициенті (3К=  6 жол/ 3жол)</t>
  </si>
  <si>
    <t>К1 (К1&gt;0,10)</t>
  </si>
  <si>
    <t>К3 (K3&lt;0,25)</t>
  </si>
  <si>
    <t>200 жылғы "01" сәуірдегі  жағдай бойынша</t>
  </si>
  <si>
    <t>Итого:</t>
  </si>
  <si>
    <t>-</t>
  </si>
  <si>
    <t>«Астана-Финанс» АҚ</t>
  </si>
  <si>
    <t>«Казкоммерц Инвест» АҚ</t>
  </si>
  <si>
    <t>«Қаржы компаниясы «REAL-INVEST.kz» АҚ</t>
  </si>
  <si>
    <t>«КАЗЭКСПОРТАСТЫК-СЕКЬЮРИТИЗ» АҚ</t>
  </si>
  <si>
    <t>200 жылғы "01" мамырдағы  жағдай бойынша</t>
  </si>
  <si>
    <t>200 жылғы "01" маусымдағы  жағдай бойынша</t>
  </si>
  <si>
    <t>К1 (K3&lt;0,25)</t>
  </si>
  <si>
    <t>Бір заемшыға барынша жоғары тәуекел коэффициенті (К3= 7 жол/3 жол)</t>
  </si>
  <si>
    <t>Бір заемшыға барынша жоғары тәуекел сомасы, мың теңге</t>
  </si>
  <si>
    <t>меншікті капиталдың жеткіліктілік коэффициенті (К1 = 3жол/(4 жол-5 жол))</t>
  </si>
  <si>
    <t>200 жылғы "01" шілдедегі  жағдай бойынша</t>
  </si>
  <si>
    <t>Нормативтерді орындау</t>
  </si>
  <si>
    <t>2008 жылғы "01" тамыздағы  жағдай бойынша</t>
  </si>
  <si>
    <t>Меншікті капитал мөлшерінен брокердің және (немесе) дилердің инвестицияларының жиынтық сомасынан асатын сома</t>
  </si>
  <si>
    <t>2008 жылғы "01" қыркүйектегі  жағдай бойынша</t>
  </si>
  <si>
    <t>Бір заемшыға барынша жоғары тәуекел коэффициенті (К3= 8 бағана/3 бағана)</t>
  </si>
  <si>
    <t>Меншікті капиталдың жеткіліктілік коэффициенті (К1 = 3 бағана/(4 бағана-5 бағана))</t>
  </si>
  <si>
    <t>Меншікті капитал мөлшерінен брокердің және (немесе) дилердің инвестицияларының жиынтық сомасынан асатын сома, мың. тенге</t>
  </si>
  <si>
    <t>Меншікті капитал есебіне енгізілмейтін жалпы резервтердің (провизиялардың) сомасы, мың. теңге</t>
  </si>
  <si>
    <t>№</t>
  </si>
  <si>
    <t xml:space="preserve">Номиналды ұстаушы ретінде клиенттің шоттарын жүргізу құқығымен брокерлік қызметі мен дилерлік қызметімен және банк операцияларының жекелеген түрлерін жүзеге асыратын ұйымдардың </t>
  </si>
  <si>
    <t>2008 жылғы "1" қазандағы  жағдай бойынша</t>
  </si>
  <si>
    <t>К1 (K1&gt;0,10)</t>
  </si>
  <si>
    <t>2008 жылғы "1" қарашадағы  жағдай бойынша</t>
  </si>
  <si>
    <t>иә</t>
  </si>
  <si>
    <t>2008 жылғы "1" желтоқсандағы  жағдай бойынша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</si>
</sst>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1" formatCode="_-* #,##0.00_р_._-;\-* #,##0.00_р_._-;_-* &quot;-&quot;??_р_.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4" formatCode="_(* #,##0_);_(* \(#,##0\);_(* &quot;-&quot;??_);_(@_)"/>
    <numFmt numFmtId="185" formatCode="_-* #,##0.000_р_._-;\-* #,##0.000_р_._-;_-* &quot;-&quot;??_р_._-;_-@_-"/>
    <numFmt numFmtId="196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85" fontId="22" fillId="0" borderId="0" xfId="65" applyNumberFormat="1" applyFont="1" applyFill="1" applyAlignment="1" applyProtection="1">
      <alignment horizontal="center" wrapText="1"/>
      <protection/>
    </xf>
    <xf numFmtId="185" fontId="22" fillId="0" borderId="0" xfId="65" applyNumberFormat="1" applyFont="1" applyFill="1" applyAlignment="1" applyProtection="1">
      <alignment horizontal="center" wrapText="1"/>
      <protection/>
    </xf>
    <xf numFmtId="0" fontId="22" fillId="0" borderId="0" xfId="54" applyFont="1" applyFill="1" applyAlignment="1">
      <alignment horizontal="center" wrapText="1"/>
      <protection/>
    </xf>
    <xf numFmtId="185" fontId="22" fillId="0" borderId="0" xfId="65" applyNumberFormat="1" applyFont="1" applyFill="1" applyBorder="1" applyAlignment="1" applyProtection="1">
      <alignment horizontal="center" wrapText="1"/>
      <protection/>
    </xf>
    <xf numFmtId="185" fontId="22" fillId="0" borderId="0" xfId="65" applyNumberFormat="1" applyFont="1" applyFill="1" applyBorder="1" applyAlignment="1" applyProtection="1">
      <alignment horizontal="center" wrapText="1"/>
      <protection/>
    </xf>
    <xf numFmtId="185" fontId="23" fillId="0" borderId="0" xfId="65" applyNumberFormat="1" applyFont="1" applyFill="1" applyBorder="1" applyAlignment="1" applyProtection="1">
      <alignment horizontal="right" wrapText="1"/>
      <protection/>
    </xf>
    <xf numFmtId="185" fontId="23" fillId="0" borderId="10" xfId="65" applyNumberFormat="1" applyFont="1" applyFill="1" applyBorder="1" applyAlignment="1" applyProtection="1">
      <alignment horizontal="center" vertical="center" wrapText="1"/>
      <protection/>
    </xf>
    <xf numFmtId="0" fontId="23" fillId="0" borderId="10" xfId="65" applyNumberFormat="1" applyFont="1" applyFill="1" applyBorder="1" applyAlignment="1" applyProtection="1">
      <alignment horizontal="center" vertical="center" wrapText="1"/>
      <protection/>
    </xf>
    <xf numFmtId="4" fontId="23" fillId="0" borderId="10" xfId="53" applyNumberFormat="1" applyFont="1" applyFill="1" applyBorder="1" applyAlignment="1" applyProtection="1">
      <alignment horizontal="center" vertical="center" wrapText="1"/>
      <protection/>
    </xf>
    <xf numFmtId="3" fontId="23" fillId="0" borderId="11" xfId="53" applyNumberFormat="1" applyFont="1" applyFill="1" applyBorder="1" applyAlignment="1" applyProtection="1">
      <alignment horizontal="center" vertical="center" wrapText="1"/>
      <protection/>
    </xf>
    <xf numFmtId="185" fontId="23" fillId="0" borderId="12" xfId="65" applyNumberFormat="1" applyFont="1" applyFill="1" applyBorder="1" applyAlignment="1" applyProtection="1">
      <alignment horizontal="right" wrapText="1"/>
      <protection/>
    </xf>
    <xf numFmtId="185" fontId="23" fillId="0" borderId="13" xfId="65" applyNumberFormat="1" applyFont="1" applyFill="1" applyBorder="1" applyAlignment="1" applyProtection="1">
      <alignment horizontal="center"/>
      <protection/>
    </xf>
    <xf numFmtId="185" fontId="22" fillId="0" borderId="13" xfId="65" applyNumberFormat="1" applyFont="1" applyFill="1" applyBorder="1" applyAlignment="1" applyProtection="1">
      <alignment horizontal="center" vertical="center" wrapText="1"/>
      <protection/>
    </xf>
    <xf numFmtId="185" fontId="22" fillId="0" borderId="14" xfId="65" applyNumberFormat="1" applyFont="1" applyFill="1" applyBorder="1" applyAlignment="1" applyProtection="1">
      <alignment horizontal="center" vertical="center" wrapText="1"/>
      <protection/>
    </xf>
    <xf numFmtId="185" fontId="22" fillId="0" borderId="12" xfId="65" applyNumberFormat="1" applyFont="1" applyFill="1" applyBorder="1" applyAlignment="1" applyProtection="1">
      <alignment horizontal="center" vertical="center" wrapText="1"/>
      <protection/>
    </xf>
    <xf numFmtId="185" fontId="22" fillId="0" borderId="15" xfId="65" applyNumberFormat="1" applyFont="1" applyFill="1" applyBorder="1" applyAlignment="1" applyProtection="1">
      <alignment horizontal="center" vertical="center" wrapText="1"/>
      <protection/>
    </xf>
    <xf numFmtId="185" fontId="22" fillId="0" borderId="16" xfId="65" applyNumberFormat="1" applyFont="1" applyFill="1" applyBorder="1" applyAlignment="1" applyProtection="1">
      <alignment horizontal="center" vertical="center" wrapText="1"/>
      <protection/>
    </xf>
    <xf numFmtId="185" fontId="22" fillId="0" borderId="17" xfId="65" applyNumberFormat="1" applyFont="1" applyFill="1" applyBorder="1" applyAlignment="1" applyProtection="1">
      <alignment horizontal="center" vertical="center" wrapText="1"/>
      <protection/>
    </xf>
    <xf numFmtId="185" fontId="22" fillId="0" borderId="10" xfId="65" applyNumberFormat="1" applyFont="1" applyFill="1" applyBorder="1" applyAlignment="1" applyProtection="1">
      <alignment horizontal="center" vertical="center" wrapText="1"/>
      <protection/>
    </xf>
    <xf numFmtId="185" fontId="23" fillId="0" borderId="11" xfId="65" applyNumberFormat="1" applyFont="1" applyFill="1" applyBorder="1" applyAlignment="1" applyProtection="1">
      <alignment horizontal="center"/>
      <protection/>
    </xf>
    <xf numFmtId="185" fontId="22" fillId="0" borderId="11" xfId="65" applyNumberFormat="1" applyFont="1" applyFill="1" applyBorder="1" applyAlignment="1" applyProtection="1">
      <alignment horizontal="center" vertical="center" wrapText="1"/>
      <protection/>
    </xf>
    <xf numFmtId="185" fontId="24" fillId="0" borderId="10" xfId="65" applyNumberFormat="1" applyFont="1" applyFill="1" applyBorder="1" applyAlignment="1" applyProtection="1">
      <alignment horizontal="center" vertical="center" wrapText="1"/>
      <protection/>
    </xf>
    <xf numFmtId="3" fontId="25" fillId="0" borderId="10" xfId="65" applyNumberFormat="1" applyFont="1" applyFill="1" applyBorder="1" applyAlignment="1" applyProtection="1">
      <alignment horizontal="center" vertical="center" wrapText="1"/>
      <protection/>
    </xf>
    <xf numFmtId="4" fontId="25" fillId="0" borderId="11" xfId="65" applyNumberFormat="1" applyFont="1" applyFill="1" applyBorder="1" applyAlignment="1" applyProtection="1">
      <alignment horizontal="center" vertical="center" wrapText="1"/>
      <protection/>
    </xf>
    <xf numFmtId="184" fontId="23" fillId="0" borderId="11" xfId="64" applyNumberFormat="1" applyFont="1" applyFill="1" applyBorder="1" applyAlignment="1" applyProtection="1">
      <alignment horizontal="center" vertical="center" wrapText="1"/>
      <protection/>
    </xf>
    <xf numFmtId="185" fontId="22" fillId="0" borderId="16" xfId="65" applyNumberFormat="1" applyFont="1" applyFill="1" applyBorder="1" applyAlignment="1" applyProtection="1">
      <alignment horizontal="left" vertical="center" wrapText="1"/>
      <protection/>
    </xf>
    <xf numFmtId="185" fontId="22" fillId="0" borderId="17" xfId="65" applyNumberFormat="1" applyFont="1" applyFill="1" applyBorder="1" applyAlignment="1" applyProtection="1">
      <alignment horizontal="left" vertical="center" wrapText="1"/>
      <protection/>
    </xf>
    <xf numFmtId="3" fontId="22" fillId="0" borderId="10" xfId="65" applyNumberFormat="1" applyFont="1" applyFill="1" applyBorder="1" applyAlignment="1" applyProtection="1">
      <alignment horizontal="center" vertical="center" wrapText="1"/>
      <protection/>
    </xf>
    <xf numFmtId="196" fontId="23" fillId="0" borderId="10" xfId="53" applyNumberFormat="1" applyFont="1" applyFill="1" applyBorder="1" applyAlignment="1" applyProtection="1">
      <alignment horizontal="center" vertical="center" wrapText="1"/>
      <protection/>
    </xf>
    <xf numFmtId="0" fontId="23" fillId="0" borderId="0" xfId="54" applyFont="1" applyFill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54" applyFont="1" applyFill="1" applyAlignment="1">
      <alignment horizontal="center"/>
      <protection/>
    </xf>
    <xf numFmtId="0" fontId="23" fillId="0" borderId="0" xfId="54" applyFont="1" applyFill="1" applyAlignment="1">
      <alignment horizontal="center" wrapText="1"/>
      <protection/>
    </xf>
    <xf numFmtId="184" fontId="23" fillId="0" borderId="11" xfId="62" applyNumberFormat="1" applyFont="1" applyFill="1" applyBorder="1" applyAlignment="1" applyProtection="1">
      <alignment horizontal="center" vertical="center" wrapText="1"/>
      <protection/>
    </xf>
    <xf numFmtId="185" fontId="26" fillId="0" borderId="0" xfId="65" applyNumberFormat="1" applyFont="1" applyFill="1" applyAlignment="1" applyProtection="1">
      <alignment horizontal="center" wrapText="1"/>
      <protection/>
    </xf>
    <xf numFmtId="185" fontId="26" fillId="0" borderId="0" xfId="65" applyNumberFormat="1" applyFont="1" applyFill="1" applyAlignment="1" applyProtection="1">
      <alignment horizontal="center" wrapText="1"/>
      <protection/>
    </xf>
    <xf numFmtId="0" fontId="27" fillId="0" borderId="0" xfId="54" applyFont="1" applyFill="1">
      <alignment/>
      <protection/>
    </xf>
    <xf numFmtId="0" fontId="26" fillId="0" borderId="0" xfId="54" applyFont="1" applyFill="1" applyAlignment="1">
      <alignment horizontal="center" wrapText="1"/>
      <protection/>
    </xf>
    <xf numFmtId="185" fontId="26" fillId="0" borderId="0" xfId="65" applyNumberFormat="1" applyFont="1" applyFill="1" applyBorder="1" applyAlignment="1" applyProtection="1">
      <alignment horizontal="center" wrapText="1"/>
      <protection/>
    </xf>
    <xf numFmtId="185" fontId="26" fillId="0" borderId="0" xfId="65" applyNumberFormat="1" applyFont="1" applyFill="1" applyBorder="1" applyAlignment="1" applyProtection="1">
      <alignment horizontal="center" wrapText="1"/>
      <protection/>
    </xf>
    <xf numFmtId="185" fontId="27" fillId="0" borderId="0" xfId="65" applyNumberFormat="1" applyFont="1" applyFill="1" applyBorder="1" applyAlignment="1" applyProtection="1">
      <alignment horizontal="right" wrapText="1"/>
      <protection/>
    </xf>
    <xf numFmtId="185" fontId="27" fillId="0" borderId="13" xfId="65" applyNumberFormat="1" applyFont="1" applyFill="1" applyBorder="1" applyAlignment="1" applyProtection="1">
      <alignment horizontal="center" vertical="center" wrapText="1" shrinkToFit="1"/>
      <protection/>
    </xf>
    <xf numFmtId="185" fontId="27" fillId="0" borderId="10" xfId="65" applyNumberFormat="1" applyFont="1" applyFill="1" applyBorder="1" applyAlignment="1" applyProtection="1">
      <alignment horizontal="center" vertical="center" wrapText="1"/>
      <protection/>
    </xf>
    <xf numFmtId="185" fontId="27" fillId="0" borderId="11" xfId="65" applyNumberFormat="1" applyFont="1" applyFill="1" applyBorder="1" applyAlignment="1" applyProtection="1">
      <alignment horizontal="center" vertical="center" wrapText="1" shrinkToFit="1"/>
      <protection/>
    </xf>
    <xf numFmtId="185" fontId="27" fillId="0" borderId="10" xfId="65" applyNumberFormat="1" applyFont="1" applyFill="1" applyBorder="1" applyAlignment="1" applyProtection="1">
      <alignment horizontal="center" vertical="center" wrapText="1"/>
      <protection/>
    </xf>
    <xf numFmtId="0" fontId="27" fillId="0" borderId="10" xfId="65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3" fontId="27" fillId="0" borderId="10" xfId="65" applyNumberFormat="1" applyFont="1" applyFill="1" applyBorder="1" applyAlignment="1" applyProtection="1">
      <alignment horizontal="center" vertical="center" wrapText="1"/>
      <protection/>
    </xf>
    <xf numFmtId="4" fontId="27" fillId="0" borderId="10" xfId="53" applyNumberFormat="1" applyFont="1" applyFill="1" applyBorder="1" applyAlignment="1" applyProtection="1">
      <alignment horizontal="center" vertical="center" wrapText="1"/>
      <protection/>
    </xf>
    <xf numFmtId="3" fontId="27" fillId="0" borderId="11" xfId="53" applyNumberFormat="1" applyFont="1" applyFill="1" applyBorder="1" applyAlignment="1" applyProtection="1">
      <alignment horizontal="center" vertical="center" wrapText="1"/>
      <protection/>
    </xf>
    <xf numFmtId="4" fontId="27" fillId="0" borderId="11" xfId="65" applyNumberFormat="1" applyFont="1" applyFill="1" applyBorder="1" applyAlignment="1" applyProtection="1">
      <alignment horizontal="center" vertical="center" wrapText="1"/>
      <protection/>
    </xf>
    <xf numFmtId="3" fontId="27" fillId="0" borderId="11" xfId="65" applyNumberFormat="1" applyFont="1" applyFill="1" applyBorder="1" applyAlignment="1" applyProtection="1">
      <alignment horizontal="center" vertical="center" wrapText="1"/>
      <protection/>
    </xf>
    <xf numFmtId="0" fontId="27" fillId="0" borderId="0" xfId="54" applyFont="1" applyFill="1" applyAlignment="1">
      <alignment horizontal="center"/>
      <protection/>
    </xf>
    <xf numFmtId="3" fontId="27" fillId="0" borderId="10" xfId="65" applyNumberFormat="1" applyFont="1" applyFill="1" applyBorder="1" applyAlignment="1" applyProtection="1">
      <alignment horizontal="right" vertical="center" wrapText="1"/>
      <protection/>
    </xf>
    <xf numFmtId="3" fontId="27" fillId="0" borderId="11" xfId="53" applyNumberFormat="1" applyFont="1" applyFill="1" applyBorder="1" applyAlignment="1" applyProtection="1">
      <alignment horizontal="right" vertical="center" wrapText="1"/>
      <protection/>
    </xf>
    <xf numFmtId="1" fontId="27" fillId="0" borderId="11" xfId="64" applyNumberFormat="1" applyFont="1" applyFill="1" applyBorder="1" applyAlignment="1" applyProtection="1">
      <alignment horizontal="righ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_04_04" xfId="53"/>
    <cellStyle name="Обычный_br01.10.0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_br01.10.0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0" zoomScaleNormal="70" zoomScaleSheetLayoutView="80" zoomScalePageLayoutView="0" workbookViewId="0" topLeftCell="A1">
      <selection activeCell="A6" sqref="A6:A7"/>
    </sheetView>
  </sheetViews>
  <sheetFormatPr defaultColWidth="8.00390625" defaultRowHeight="12.75"/>
  <cols>
    <col min="1" max="1" width="8.421875" style="32" bestFit="1" customWidth="1"/>
    <col min="2" max="2" width="32.8515625" style="32" customWidth="1"/>
    <col min="3" max="3" width="16.7109375" style="32" bestFit="1" customWidth="1"/>
    <col min="4" max="4" width="34.57421875" style="32" customWidth="1"/>
    <col min="5" max="5" width="37.8515625" style="32" customWidth="1"/>
    <col min="6" max="6" width="28.57421875" style="32" customWidth="1"/>
    <col min="7" max="7" width="25.421875" style="32" customWidth="1"/>
    <col min="8" max="8" width="14.421875" style="32" customWidth="1"/>
    <col min="9" max="9" width="11.57421875" style="32" customWidth="1"/>
    <col min="10" max="10" width="8.8515625" style="30" hidden="1" customWidth="1"/>
    <col min="11" max="16384" width="8.00390625" style="30" customWidth="1"/>
  </cols>
  <sheetData>
    <row r="1" spans="1:9" ht="15.75" customHeight="1">
      <c r="A1" s="1"/>
      <c r="B1" s="2" t="s">
        <v>12</v>
      </c>
      <c r="C1" s="2"/>
      <c r="D1" s="2"/>
      <c r="E1" s="2"/>
      <c r="F1" s="2"/>
      <c r="G1" s="2"/>
      <c r="H1" s="2"/>
      <c r="I1" s="2"/>
    </row>
    <row r="2" spans="1:9" ht="30.75" customHeight="1">
      <c r="A2" s="1"/>
      <c r="B2" s="3" t="s">
        <v>0</v>
      </c>
      <c r="C2" s="3"/>
      <c r="D2" s="3"/>
      <c r="E2" s="3"/>
      <c r="F2" s="3"/>
      <c r="G2" s="3"/>
      <c r="H2" s="3"/>
      <c r="I2" s="3"/>
    </row>
    <row r="3" spans="1:9" ht="15.75" customHeight="1">
      <c r="A3" s="4"/>
      <c r="B3" s="5" t="s">
        <v>1</v>
      </c>
      <c r="C3" s="5"/>
      <c r="D3" s="5"/>
      <c r="E3" s="5"/>
      <c r="F3" s="5"/>
      <c r="G3" s="5"/>
      <c r="H3" s="5"/>
      <c r="I3" s="5"/>
    </row>
    <row r="4" spans="1:9" ht="15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.75" customHeight="1">
      <c r="A5" s="4"/>
      <c r="B5" s="4"/>
      <c r="C5" s="4"/>
      <c r="D5" s="4"/>
      <c r="E5" s="4"/>
      <c r="F5" s="4"/>
      <c r="G5" s="4"/>
      <c r="H5" s="11"/>
      <c r="I5" s="11"/>
    </row>
    <row r="6" spans="1:9" ht="37.5" customHeight="1">
      <c r="A6" s="12"/>
      <c r="B6" s="13" t="s">
        <v>2</v>
      </c>
      <c r="C6" s="19" t="s">
        <v>3</v>
      </c>
      <c r="D6" s="19"/>
      <c r="E6" s="19"/>
      <c r="F6" s="17" t="s">
        <v>4</v>
      </c>
      <c r="G6" s="18"/>
      <c r="H6" s="19" t="s">
        <v>26</v>
      </c>
      <c r="I6" s="19"/>
    </row>
    <row r="7" spans="1:9" ht="114" customHeight="1">
      <c r="A7" s="20"/>
      <c r="B7" s="21"/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22" t="s">
        <v>10</v>
      </c>
      <c r="I7" s="22" t="s">
        <v>11</v>
      </c>
    </row>
    <row r="8" spans="1:9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10" ht="15.75">
      <c r="A9" s="8">
        <v>1</v>
      </c>
      <c r="B9" s="31" t="s">
        <v>15</v>
      </c>
      <c r="C9" s="23">
        <v>24850892</v>
      </c>
      <c r="D9" s="23">
        <v>238200738</v>
      </c>
      <c r="E9" s="9">
        <f>C9/D9</f>
        <v>0.1043275189180984</v>
      </c>
      <c r="F9" s="10">
        <v>4676407</v>
      </c>
      <c r="G9" s="24">
        <f>F9/C9</f>
        <v>0.1881786376118813</v>
      </c>
      <c r="H9" s="22" t="str">
        <f>IF(E9&gt;0.1,"иә","жоқ")</f>
        <v>иә</v>
      </c>
      <c r="I9" s="22" t="str">
        <f>IF(G9&lt;0.25,"иә","жоқ")</f>
        <v>иә</v>
      </c>
      <c r="J9" s="30">
        <f>IF(H9="нет",1,IF(I9="нет",1,0))</f>
        <v>0</v>
      </c>
    </row>
    <row r="10" spans="1:10" ht="15.75">
      <c r="A10" s="8">
        <v>2</v>
      </c>
      <c r="B10" s="31" t="s">
        <v>16</v>
      </c>
      <c r="C10" s="23">
        <v>15054989</v>
      </c>
      <c r="D10" s="23">
        <v>23334188</v>
      </c>
      <c r="E10" s="9">
        <f>C10/D10</f>
        <v>0.6451901818910519</v>
      </c>
      <c r="F10" s="10">
        <v>3162797</v>
      </c>
      <c r="G10" s="24">
        <f>F10/C10</f>
        <v>0.2100829831227376</v>
      </c>
      <c r="H10" s="22" t="str">
        <f>IF(E10&gt;0.1,"иә","жоқ")</f>
        <v>иә</v>
      </c>
      <c r="I10" s="22" t="str">
        <f>IF(G10&lt;0.25,"иә","жоқ")</f>
        <v>иә</v>
      </c>
      <c r="J10" s="30">
        <f>IF(H10="нет",1,IF(I10="нет",1,0))</f>
        <v>0</v>
      </c>
    </row>
    <row r="11" spans="1:9" ht="31.5">
      <c r="A11" s="8">
        <v>3</v>
      </c>
      <c r="B11" s="31" t="s">
        <v>17</v>
      </c>
      <c r="C11" s="23">
        <v>843153</v>
      </c>
      <c r="D11" s="23">
        <v>1895903</v>
      </c>
      <c r="E11" s="9">
        <f>C11/D11</f>
        <v>0.44472370158177926</v>
      </c>
      <c r="F11" s="34">
        <v>0</v>
      </c>
      <c r="G11" s="24">
        <f>F11/C11</f>
        <v>0</v>
      </c>
      <c r="H11" s="22" t="str">
        <f>IF(E11&gt;0.1,"иә","жоқ")</f>
        <v>иә</v>
      </c>
      <c r="I11" s="22" t="str">
        <f>IF(G11&lt;0.25,"иә","жоқ")</f>
        <v>иә</v>
      </c>
    </row>
    <row r="12" spans="1:9" ht="31.5">
      <c r="A12" s="8">
        <v>4</v>
      </c>
      <c r="B12" s="31" t="s">
        <v>18</v>
      </c>
      <c r="C12" s="23">
        <v>983521</v>
      </c>
      <c r="D12" s="23">
        <v>984677</v>
      </c>
      <c r="E12" s="9">
        <f>C12/D12</f>
        <v>0.9988260109660325</v>
      </c>
      <c r="F12" s="34">
        <v>0</v>
      </c>
      <c r="G12" s="24">
        <f>F12/C12</f>
        <v>0</v>
      </c>
      <c r="H12" s="22" t="str">
        <f>IF(E12&gt;0.1,"иә","жоқ")</f>
        <v>иә</v>
      </c>
      <c r="I12" s="22" t="str">
        <f>IF(G12&lt;0.25,"иә","жоқ")</f>
        <v>иә</v>
      </c>
    </row>
    <row r="13" spans="1:9" ht="31.5">
      <c r="A13" s="26" t="s">
        <v>13</v>
      </c>
      <c r="B13" s="27"/>
      <c r="C13" s="28">
        <f>SUM(C9:C12)</f>
        <v>41732555</v>
      </c>
      <c r="D13" s="28">
        <f>SUM(D9:D12)</f>
        <v>264415506</v>
      </c>
      <c r="E13" s="28" t="s">
        <v>14</v>
      </c>
      <c r="F13" s="28">
        <f>SUM(F9:F12)</f>
        <v>7839204</v>
      </c>
      <c r="G13" s="28" t="s">
        <v>14</v>
      </c>
      <c r="H13" s="28" t="s">
        <v>14</v>
      </c>
      <c r="I13" s="28" t="s">
        <v>14</v>
      </c>
    </row>
    <row r="20" spans="2:7" ht="15.75">
      <c r="B20" s="33"/>
      <c r="C20" s="33"/>
      <c r="D20" s="33"/>
      <c r="E20" s="33"/>
      <c r="F20" s="33"/>
      <c r="G20" s="33"/>
    </row>
    <row r="21" spans="2:7" ht="15.75">
      <c r="B21" s="33"/>
      <c r="C21" s="33"/>
      <c r="D21" s="33"/>
      <c r="E21" s="33"/>
      <c r="F21" s="33"/>
      <c r="G21" s="33"/>
    </row>
    <row r="22" spans="2:7" ht="15.75">
      <c r="B22" s="33"/>
      <c r="C22" s="33"/>
      <c r="D22" s="33"/>
      <c r="E22" s="33"/>
      <c r="F22" s="33"/>
      <c r="G22" s="33"/>
    </row>
  </sheetData>
  <sheetProtection/>
  <mergeCells count="10">
    <mergeCell ref="A6:A7"/>
    <mergeCell ref="B20:G22"/>
    <mergeCell ref="B1:I1"/>
    <mergeCell ref="B2:I2"/>
    <mergeCell ref="B3:I3"/>
    <mergeCell ref="C6:E6"/>
    <mergeCell ref="F6:G6"/>
    <mergeCell ref="H5:I5"/>
    <mergeCell ref="B6:B7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0" zoomScaleNormal="70" zoomScaleSheetLayoutView="80" zoomScalePageLayoutView="0" workbookViewId="0" topLeftCell="A1">
      <selection activeCell="I6" sqref="I6:J6"/>
    </sheetView>
  </sheetViews>
  <sheetFormatPr defaultColWidth="8.00390625" defaultRowHeight="12.75"/>
  <cols>
    <col min="1" max="1" width="8.421875" style="32" bestFit="1" customWidth="1"/>
    <col min="2" max="2" width="32.8515625" style="32" customWidth="1"/>
    <col min="3" max="3" width="16.7109375" style="32" bestFit="1" customWidth="1"/>
    <col min="4" max="4" width="34.57421875" style="32" customWidth="1"/>
    <col min="5" max="5" width="37.8515625" style="32" customWidth="1"/>
    <col min="6" max="6" width="28.57421875" style="32" customWidth="1"/>
    <col min="7" max="7" width="25.421875" style="32" customWidth="1"/>
    <col min="8" max="8" width="14.421875" style="32" customWidth="1"/>
    <col min="9" max="9" width="11.57421875" style="32" customWidth="1"/>
    <col min="10" max="10" width="8.8515625" style="30" hidden="1" customWidth="1"/>
    <col min="11" max="16384" width="8.00390625" style="30" customWidth="1"/>
  </cols>
  <sheetData>
    <row r="1" spans="1:9" ht="15.75" customHeight="1">
      <c r="A1" s="1"/>
      <c r="B1" s="2" t="s">
        <v>19</v>
      </c>
      <c r="C1" s="2"/>
      <c r="D1" s="2"/>
      <c r="E1" s="2"/>
      <c r="F1" s="2"/>
      <c r="G1" s="2"/>
      <c r="H1" s="2"/>
      <c r="I1" s="2"/>
    </row>
    <row r="2" spans="1:9" ht="30.75" customHeight="1">
      <c r="A2" s="1"/>
      <c r="B2" s="3" t="s">
        <v>0</v>
      </c>
      <c r="C2" s="3"/>
      <c r="D2" s="3"/>
      <c r="E2" s="3"/>
      <c r="F2" s="3"/>
      <c r="G2" s="3"/>
      <c r="H2" s="3"/>
      <c r="I2" s="3"/>
    </row>
    <row r="3" spans="1:9" ht="15.75" customHeight="1">
      <c r="A3" s="4"/>
      <c r="B3" s="5" t="s">
        <v>1</v>
      </c>
      <c r="C3" s="5"/>
      <c r="D3" s="5"/>
      <c r="E3" s="5"/>
      <c r="F3" s="5"/>
      <c r="G3" s="5"/>
      <c r="H3" s="5"/>
      <c r="I3" s="5"/>
    </row>
    <row r="4" spans="1:9" ht="15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.75" customHeight="1">
      <c r="A5" s="4"/>
      <c r="B5" s="4"/>
      <c r="C5" s="4"/>
      <c r="D5" s="4"/>
      <c r="E5" s="4"/>
      <c r="F5" s="4"/>
      <c r="G5" s="4"/>
      <c r="H5" s="11"/>
      <c r="I5" s="11"/>
    </row>
    <row r="6" spans="1:9" ht="37.5" customHeight="1">
      <c r="A6" s="12"/>
      <c r="B6" s="13" t="s">
        <v>2</v>
      </c>
      <c r="C6" s="19" t="s">
        <v>3</v>
      </c>
      <c r="D6" s="19"/>
      <c r="E6" s="19"/>
      <c r="F6" s="17" t="s">
        <v>4</v>
      </c>
      <c r="G6" s="18"/>
      <c r="H6" s="19" t="s">
        <v>26</v>
      </c>
      <c r="I6" s="19"/>
    </row>
    <row r="7" spans="1:9" ht="114" customHeight="1">
      <c r="A7" s="20"/>
      <c r="B7" s="21"/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22" t="s">
        <v>10</v>
      </c>
      <c r="I7" s="22" t="s">
        <v>11</v>
      </c>
    </row>
    <row r="8" spans="1:9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10" ht="15.75">
      <c r="A9" s="8">
        <v>1</v>
      </c>
      <c r="B9" s="31" t="s">
        <v>15</v>
      </c>
      <c r="C9" s="23">
        <v>23211728</v>
      </c>
      <c r="D9" s="23">
        <v>238308382</v>
      </c>
      <c r="E9" s="29">
        <f>C9/D9</f>
        <v>0.09740206284477228</v>
      </c>
      <c r="F9" s="10">
        <v>4627109</v>
      </c>
      <c r="G9" s="24">
        <f>F9/C9</f>
        <v>0.19934358183070214</v>
      </c>
      <c r="H9" s="22" t="str">
        <f>IF(E9&gt;0.1,"иә","жоқ")</f>
        <v>жоқ</v>
      </c>
      <c r="I9" s="22" t="str">
        <f>IF(G9&lt;0.25,"иә","жоқ")</f>
        <v>иә</v>
      </c>
      <c r="J9" s="30">
        <f>IF(H9="нет",1,IF(I9="нет",1,0))</f>
        <v>0</v>
      </c>
    </row>
    <row r="10" spans="1:10" ht="15.75">
      <c r="A10" s="8">
        <v>2</v>
      </c>
      <c r="B10" s="31" t="s">
        <v>16</v>
      </c>
      <c r="C10" s="23">
        <v>13597335</v>
      </c>
      <c r="D10" s="23">
        <v>22194479</v>
      </c>
      <c r="E10" s="9">
        <f>C10/D10</f>
        <v>0.6126449284977584</v>
      </c>
      <c r="F10" s="10">
        <v>3165284</v>
      </c>
      <c r="G10" s="24">
        <f>F10/C10</f>
        <v>0.23278708658718786</v>
      </c>
      <c r="H10" s="22" t="str">
        <f>IF(E10&gt;0.1,"иә","жоқ")</f>
        <v>иә</v>
      </c>
      <c r="I10" s="22" t="str">
        <f>IF(G10&lt;0.25,"иә","жоқ")</f>
        <v>иә</v>
      </c>
      <c r="J10" s="30">
        <f>IF(H10="нет",1,IF(I10="нет",1,0))</f>
        <v>0</v>
      </c>
    </row>
    <row r="11" spans="1:9" ht="31.5">
      <c r="A11" s="8">
        <v>3</v>
      </c>
      <c r="B11" s="31" t="s">
        <v>17</v>
      </c>
      <c r="C11" s="23">
        <v>1250278</v>
      </c>
      <c r="D11" s="23">
        <v>2470222</v>
      </c>
      <c r="E11" s="9">
        <f>C11/D11</f>
        <v>0.5061399339816421</v>
      </c>
      <c r="F11" s="25">
        <v>0</v>
      </c>
      <c r="G11" s="24">
        <f>F11/C11</f>
        <v>0</v>
      </c>
      <c r="H11" s="22" t="str">
        <f>IF(E11&gt;0.1,"иә","жоқ")</f>
        <v>иә</v>
      </c>
      <c r="I11" s="22" t="str">
        <f>IF(G11&lt;0.25,"иә","жоқ")</f>
        <v>иә</v>
      </c>
    </row>
    <row r="12" spans="1:9" ht="31.5">
      <c r="A12" s="8">
        <v>4</v>
      </c>
      <c r="B12" s="31" t="s">
        <v>18</v>
      </c>
      <c r="C12" s="23">
        <v>982297</v>
      </c>
      <c r="D12" s="23">
        <v>983103</v>
      </c>
      <c r="E12" s="9">
        <f>C12/D12</f>
        <v>0.999180146942894</v>
      </c>
      <c r="F12" s="25">
        <v>0</v>
      </c>
      <c r="G12" s="24">
        <f>F12/C12</f>
        <v>0</v>
      </c>
      <c r="H12" s="22" t="str">
        <f>IF(E12&gt;0.1,"иә","жоқ")</f>
        <v>иә</v>
      </c>
      <c r="I12" s="22" t="str">
        <f>IF(G12&lt;0.25,"иә","жоқ")</f>
        <v>иә</v>
      </c>
    </row>
    <row r="13" spans="1:9" ht="31.5">
      <c r="A13" s="26" t="s">
        <v>13</v>
      </c>
      <c r="B13" s="27"/>
      <c r="C13" s="28">
        <f>SUM(C9:C12)</f>
        <v>39041638</v>
      </c>
      <c r="D13" s="28">
        <f>SUM(D9:D12)</f>
        <v>263956186</v>
      </c>
      <c r="E13" s="28" t="s">
        <v>14</v>
      </c>
      <c r="F13" s="28">
        <f>SUM(F9:F12)</f>
        <v>7792393</v>
      </c>
      <c r="G13" s="28" t="s">
        <v>14</v>
      </c>
      <c r="H13" s="28" t="s">
        <v>14</v>
      </c>
      <c r="I13" s="28" t="s">
        <v>14</v>
      </c>
    </row>
    <row r="20" spans="2:7" ht="15.75">
      <c r="B20" s="33"/>
      <c r="C20" s="33"/>
      <c r="D20" s="33"/>
      <c r="E20" s="33"/>
      <c r="F20" s="33"/>
      <c r="G20" s="33"/>
    </row>
    <row r="21" spans="2:7" ht="15.75">
      <c r="B21" s="33"/>
      <c r="C21" s="33"/>
      <c r="D21" s="33"/>
      <c r="E21" s="33"/>
      <c r="F21" s="33"/>
      <c r="G21" s="33"/>
    </row>
    <row r="22" spans="2:7" ht="15.75">
      <c r="B22" s="33"/>
      <c r="C22" s="33"/>
      <c r="D22" s="33"/>
      <c r="E22" s="33"/>
      <c r="F22" s="33"/>
      <c r="G22" s="33"/>
    </row>
  </sheetData>
  <sheetProtection/>
  <mergeCells count="10">
    <mergeCell ref="A6:A7"/>
    <mergeCell ref="B20:G22"/>
    <mergeCell ref="B1:I1"/>
    <mergeCell ref="B2:I2"/>
    <mergeCell ref="B3:I3"/>
    <mergeCell ref="C6:E6"/>
    <mergeCell ref="F6:G6"/>
    <mergeCell ref="H5:I5"/>
    <mergeCell ref="B6:B7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0" zoomScaleNormal="70" zoomScaleSheetLayoutView="80" zoomScalePageLayoutView="0" workbookViewId="0" topLeftCell="A1">
      <selection activeCell="I6" sqref="I6:J6"/>
    </sheetView>
  </sheetViews>
  <sheetFormatPr defaultColWidth="8.00390625" defaultRowHeight="12.75"/>
  <cols>
    <col min="1" max="1" width="8.421875" style="32" bestFit="1" customWidth="1"/>
    <col min="2" max="2" width="32.8515625" style="32" customWidth="1"/>
    <col min="3" max="3" width="16.7109375" style="32" bestFit="1" customWidth="1"/>
    <col min="4" max="4" width="34.57421875" style="32" customWidth="1"/>
    <col min="5" max="5" width="37.8515625" style="32" customWidth="1"/>
    <col min="6" max="6" width="28.57421875" style="32" customWidth="1"/>
    <col min="7" max="7" width="25.421875" style="32" customWidth="1"/>
    <col min="8" max="8" width="14.421875" style="32" customWidth="1"/>
    <col min="9" max="9" width="11.57421875" style="32" customWidth="1"/>
    <col min="10" max="10" width="8.8515625" style="30" hidden="1" customWidth="1"/>
    <col min="11" max="16384" width="8.00390625" style="30" customWidth="1"/>
  </cols>
  <sheetData>
    <row r="1" spans="1:9" ht="15.75" customHeight="1">
      <c r="A1" s="1"/>
      <c r="B1" s="2" t="s">
        <v>20</v>
      </c>
      <c r="C1" s="2"/>
      <c r="D1" s="2"/>
      <c r="E1" s="2"/>
      <c r="F1" s="2"/>
      <c r="G1" s="2"/>
      <c r="H1" s="2"/>
      <c r="I1" s="2"/>
    </row>
    <row r="2" spans="1:9" ht="30.75" customHeight="1">
      <c r="A2" s="1"/>
      <c r="B2" s="3" t="s">
        <v>0</v>
      </c>
      <c r="C2" s="3"/>
      <c r="D2" s="3"/>
      <c r="E2" s="3"/>
      <c r="F2" s="3"/>
      <c r="G2" s="3"/>
      <c r="H2" s="3"/>
      <c r="I2" s="3"/>
    </row>
    <row r="3" spans="1:9" ht="15.75" customHeight="1">
      <c r="A3" s="4"/>
      <c r="B3" s="5" t="s">
        <v>1</v>
      </c>
      <c r="C3" s="5"/>
      <c r="D3" s="5"/>
      <c r="E3" s="5"/>
      <c r="F3" s="5"/>
      <c r="G3" s="5"/>
      <c r="H3" s="5"/>
      <c r="I3" s="5"/>
    </row>
    <row r="4" spans="1:9" ht="15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.75" customHeight="1">
      <c r="A5" s="4"/>
      <c r="B5" s="4"/>
      <c r="C5" s="4"/>
      <c r="D5" s="4"/>
      <c r="E5" s="4"/>
      <c r="F5" s="4"/>
      <c r="G5" s="4"/>
      <c r="H5" s="11"/>
      <c r="I5" s="11"/>
    </row>
    <row r="6" spans="1:9" ht="37.5" customHeight="1">
      <c r="A6" s="12"/>
      <c r="B6" s="13" t="s">
        <v>2</v>
      </c>
      <c r="C6" s="19" t="s">
        <v>3</v>
      </c>
      <c r="D6" s="19"/>
      <c r="E6" s="19"/>
      <c r="F6" s="17" t="s">
        <v>4</v>
      </c>
      <c r="G6" s="18"/>
      <c r="H6" s="19" t="s">
        <v>26</v>
      </c>
      <c r="I6" s="19"/>
    </row>
    <row r="7" spans="1:9" ht="114" customHeight="1">
      <c r="A7" s="20"/>
      <c r="B7" s="21"/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22" t="s">
        <v>10</v>
      </c>
      <c r="I7" s="22" t="s">
        <v>11</v>
      </c>
    </row>
    <row r="8" spans="1:9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10" ht="15.75">
      <c r="A9" s="8">
        <v>1</v>
      </c>
      <c r="B9" s="31" t="s">
        <v>15</v>
      </c>
      <c r="C9" s="23">
        <v>22659981</v>
      </c>
      <c r="D9" s="23">
        <v>255435090</v>
      </c>
      <c r="E9" s="29">
        <f>C9/D9</f>
        <v>0.08871130822315759</v>
      </c>
      <c r="F9" s="10">
        <v>4716664</v>
      </c>
      <c r="G9" s="24">
        <f>F9/C9</f>
        <v>0.2081495125702003</v>
      </c>
      <c r="H9" s="22" t="str">
        <f>IF(E9&gt;0.1,"иә","жоқ")</f>
        <v>жоқ</v>
      </c>
      <c r="I9" s="22" t="str">
        <f>IF(G9&lt;0.25,"иә","жоқ")</f>
        <v>иә</v>
      </c>
      <c r="J9" s="30">
        <f>IF(H9="нет",1,IF(I9="нет",1,0))</f>
        <v>0</v>
      </c>
    </row>
    <row r="10" spans="1:10" ht="15.75">
      <c r="A10" s="8">
        <v>2</v>
      </c>
      <c r="B10" s="31" t="s">
        <v>16</v>
      </c>
      <c r="C10" s="23">
        <v>22742784</v>
      </c>
      <c r="D10" s="23">
        <v>31150963</v>
      </c>
      <c r="E10" s="9">
        <f>C10/D10</f>
        <v>0.7300828549024311</v>
      </c>
      <c r="F10" s="10">
        <v>3163295</v>
      </c>
      <c r="G10" s="24">
        <f>F10/C10</f>
        <v>0.13909005159614585</v>
      </c>
      <c r="H10" s="22" t="str">
        <f>IF(E10&gt;0.1,"иә","жоқ")</f>
        <v>иә</v>
      </c>
      <c r="I10" s="22" t="str">
        <f>IF(G10&lt;0.25,"иә","жоқ")</f>
        <v>иә</v>
      </c>
      <c r="J10" s="30">
        <f>IF(H10="нет",1,IF(I10="нет",1,0))</f>
        <v>0</v>
      </c>
    </row>
    <row r="11" spans="1:9" ht="31.5">
      <c r="A11" s="8">
        <v>3</v>
      </c>
      <c r="B11" s="31" t="s">
        <v>17</v>
      </c>
      <c r="C11" s="23">
        <v>1243350</v>
      </c>
      <c r="D11" s="23">
        <v>2051082</v>
      </c>
      <c r="E11" s="9">
        <f>C11/D11</f>
        <v>0.6061922438985862</v>
      </c>
      <c r="F11" s="25">
        <v>0</v>
      </c>
      <c r="G11" s="24">
        <f>F11/C11</f>
        <v>0</v>
      </c>
      <c r="H11" s="22" t="str">
        <f>IF(E11&gt;0.1,"иә","жоқ")</f>
        <v>иә</v>
      </c>
      <c r="I11" s="22" t="str">
        <f>IF(G11&lt;0.25,"иә","жоқ")</f>
        <v>иә</v>
      </c>
    </row>
    <row r="12" spans="1:9" ht="31.5">
      <c r="A12" s="8">
        <v>4</v>
      </c>
      <c r="B12" s="31" t="s">
        <v>18</v>
      </c>
      <c r="C12" s="23">
        <v>979821</v>
      </c>
      <c r="D12" s="23">
        <v>982051</v>
      </c>
      <c r="E12" s="9">
        <f>C12/D12</f>
        <v>0.9977292421676675</v>
      </c>
      <c r="F12" s="25">
        <v>0</v>
      </c>
      <c r="G12" s="24">
        <f>F12/C12</f>
        <v>0</v>
      </c>
      <c r="H12" s="22" t="str">
        <f>IF(E12&gt;0.1,"иә","жоқ")</f>
        <v>иә</v>
      </c>
      <c r="I12" s="22" t="str">
        <f>IF(G12&lt;0.25,"иә","жоқ")</f>
        <v>иә</v>
      </c>
    </row>
    <row r="13" spans="1:9" ht="31.5">
      <c r="A13" s="26" t="s">
        <v>13</v>
      </c>
      <c r="B13" s="27"/>
      <c r="C13" s="28">
        <f>SUM(C9:C12)</f>
        <v>47625936</v>
      </c>
      <c r="D13" s="28">
        <f>SUM(D9:D12)</f>
        <v>289619186</v>
      </c>
      <c r="E13" s="28" t="s">
        <v>14</v>
      </c>
      <c r="F13" s="28">
        <f>SUM(F9:F12)</f>
        <v>7879959</v>
      </c>
      <c r="G13" s="28" t="s">
        <v>14</v>
      </c>
      <c r="H13" s="28" t="s">
        <v>14</v>
      </c>
      <c r="I13" s="28" t="s">
        <v>14</v>
      </c>
    </row>
    <row r="20" spans="2:7" ht="15.75">
      <c r="B20" s="33"/>
      <c r="C20" s="33"/>
      <c r="D20" s="33"/>
      <c r="E20" s="33"/>
      <c r="F20" s="33"/>
      <c r="G20" s="33"/>
    </row>
    <row r="21" spans="2:7" ht="15.75">
      <c r="B21" s="33"/>
      <c r="C21" s="33"/>
      <c r="D21" s="33"/>
      <c r="E21" s="33"/>
      <c r="F21" s="33"/>
      <c r="G21" s="33"/>
    </row>
    <row r="22" spans="2:7" ht="15.75">
      <c r="B22" s="33"/>
      <c r="C22" s="33"/>
      <c r="D22" s="33"/>
      <c r="E22" s="33"/>
      <c r="F22" s="33"/>
      <c r="G22" s="33"/>
    </row>
  </sheetData>
  <sheetProtection/>
  <mergeCells count="10">
    <mergeCell ref="A6:A7"/>
    <mergeCell ref="B20:G22"/>
    <mergeCell ref="B1:I1"/>
    <mergeCell ref="B2:I2"/>
    <mergeCell ref="B3:I3"/>
    <mergeCell ref="C6:E6"/>
    <mergeCell ref="F6:G6"/>
    <mergeCell ref="H5:I5"/>
    <mergeCell ref="B6:B7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70" zoomScaleNormal="70" zoomScaleSheetLayoutView="80" zoomScalePageLayoutView="0" workbookViewId="0" topLeftCell="A1">
      <selection activeCell="I6" sqref="I6:J6"/>
    </sheetView>
  </sheetViews>
  <sheetFormatPr defaultColWidth="8.00390625" defaultRowHeight="12.75"/>
  <cols>
    <col min="1" max="1" width="8.421875" style="32" bestFit="1" customWidth="1"/>
    <col min="2" max="2" width="32.8515625" style="32" customWidth="1"/>
    <col min="3" max="3" width="16.7109375" style="32" bestFit="1" customWidth="1"/>
    <col min="4" max="4" width="34.57421875" style="32" customWidth="1"/>
    <col min="5" max="5" width="37.8515625" style="32" customWidth="1"/>
    <col min="6" max="6" width="28.57421875" style="32" customWidth="1"/>
    <col min="7" max="7" width="25.421875" style="32" customWidth="1"/>
    <col min="8" max="8" width="20.00390625" style="32" bestFit="1" customWidth="1"/>
    <col min="9" max="9" width="11.57421875" style="32" customWidth="1"/>
    <col min="10" max="10" width="8.8515625" style="30" hidden="1" customWidth="1"/>
    <col min="11" max="16384" width="8.00390625" style="30" customWidth="1"/>
  </cols>
  <sheetData>
    <row r="1" spans="1:9" ht="15.75" customHeight="1">
      <c r="A1" s="1"/>
      <c r="B1" s="2" t="s">
        <v>25</v>
      </c>
      <c r="C1" s="2"/>
      <c r="D1" s="2"/>
      <c r="E1" s="2"/>
      <c r="F1" s="2"/>
      <c r="G1" s="2"/>
      <c r="H1" s="2"/>
      <c r="I1" s="2"/>
    </row>
    <row r="2" spans="1:9" ht="30.75" customHeight="1">
      <c r="A2" s="1"/>
      <c r="B2" s="3" t="s">
        <v>0</v>
      </c>
      <c r="C2" s="3"/>
      <c r="D2" s="3"/>
      <c r="E2" s="3"/>
      <c r="F2" s="3"/>
      <c r="G2" s="3"/>
      <c r="H2" s="3"/>
      <c r="I2" s="3"/>
    </row>
    <row r="3" spans="1:9" ht="15.75" customHeight="1">
      <c r="A3" s="4"/>
      <c r="B3" s="5" t="s">
        <v>1</v>
      </c>
      <c r="C3" s="5"/>
      <c r="D3" s="5"/>
      <c r="E3" s="5"/>
      <c r="F3" s="5"/>
      <c r="G3" s="5"/>
      <c r="H3" s="5"/>
      <c r="I3" s="5"/>
    </row>
    <row r="4" spans="1:9" ht="15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.75" customHeight="1">
      <c r="A5" s="4"/>
      <c r="B5" s="4"/>
      <c r="C5" s="4"/>
      <c r="D5" s="4"/>
      <c r="E5" s="4"/>
      <c r="F5" s="4"/>
      <c r="G5" s="4"/>
      <c r="H5" s="11"/>
      <c r="I5" s="11"/>
    </row>
    <row r="6" spans="1:9" ht="37.5" customHeight="1">
      <c r="A6" s="12"/>
      <c r="B6" s="13" t="s">
        <v>2</v>
      </c>
      <c r="C6" s="19" t="s">
        <v>3</v>
      </c>
      <c r="D6" s="19"/>
      <c r="E6" s="19"/>
      <c r="F6" s="17" t="s">
        <v>4</v>
      </c>
      <c r="G6" s="18"/>
      <c r="H6" s="19" t="s">
        <v>26</v>
      </c>
      <c r="I6" s="19"/>
    </row>
    <row r="7" spans="1:9" ht="114" customHeight="1">
      <c r="A7" s="20"/>
      <c r="B7" s="21"/>
      <c r="C7" s="7" t="s">
        <v>5</v>
      </c>
      <c r="D7" s="7" t="s">
        <v>6</v>
      </c>
      <c r="E7" s="7" t="s">
        <v>7</v>
      </c>
      <c r="F7" s="7" t="s">
        <v>24</v>
      </c>
      <c r="G7" s="7" t="s">
        <v>23</v>
      </c>
      <c r="H7" s="7" t="s">
        <v>22</v>
      </c>
      <c r="I7" s="22" t="s">
        <v>21</v>
      </c>
    </row>
    <row r="8" spans="1:9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10" ht="15.75">
      <c r="A9" s="8">
        <v>1</v>
      </c>
      <c r="B9" s="31" t="s">
        <v>15</v>
      </c>
      <c r="C9" s="23">
        <v>55652756</v>
      </c>
      <c r="D9" s="23">
        <v>267326506</v>
      </c>
      <c r="E9" s="23">
        <v>1825801</v>
      </c>
      <c r="F9" s="9">
        <f>C9/(D9-E9)</f>
        <v>0.20961434358526468</v>
      </c>
      <c r="G9" s="10">
        <v>4852388</v>
      </c>
      <c r="H9" s="24">
        <f>G9/C9</f>
        <v>0.08719043491754479</v>
      </c>
      <c r="I9" s="22" t="str">
        <f>IF(F9&gt;0.1,"иә","жоқ")</f>
        <v>иә</v>
      </c>
      <c r="J9" s="30">
        <f>IF(H9="нет",1,IF(I9="нет",1,0))</f>
        <v>0</v>
      </c>
    </row>
    <row r="10" spans="1:10" ht="15.75">
      <c r="A10" s="8">
        <v>2</v>
      </c>
      <c r="B10" s="31" t="s">
        <v>16</v>
      </c>
      <c r="C10" s="23">
        <v>22741872</v>
      </c>
      <c r="D10" s="23">
        <v>27702577</v>
      </c>
      <c r="E10" s="23">
        <v>2195977</v>
      </c>
      <c r="F10" s="9">
        <f>C10/(D10-E10)</f>
        <v>0.8916073486862224</v>
      </c>
      <c r="G10" s="10">
        <v>5256050</v>
      </c>
      <c r="H10" s="24">
        <f>G10/C10</f>
        <v>0.2311177373612867</v>
      </c>
      <c r="I10" s="22" t="str">
        <f>IF(F10&gt;0.1,"иә","жоқ")</f>
        <v>иә</v>
      </c>
      <c r="J10" s="30">
        <f>IF(H10="нет",1,IF(I10="нет",1,0))</f>
        <v>0</v>
      </c>
    </row>
    <row r="11" spans="1:9" ht="31.5">
      <c r="A11" s="8">
        <v>3</v>
      </c>
      <c r="B11" s="31" t="s">
        <v>17</v>
      </c>
      <c r="C11" s="23">
        <v>1270298</v>
      </c>
      <c r="D11" s="23">
        <v>2425582</v>
      </c>
      <c r="E11" s="23"/>
      <c r="F11" s="9">
        <f>C11/(D11-E11)</f>
        <v>0.5237085367553025</v>
      </c>
      <c r="G11" s="25">
        <v>0</v>
      </c>
      <c r="H11" s="24">
        <f>G11/C11</f>
        <v>0</v>
      </c>
      <c r="I11" s="22" t="str">
        <f>IF(F11&gt;0.1,"иә","жоқ")</f>
        <v>иә</v>
      </c>
    </row>
    <row r="12" spans="1:9" ht="31.5">
      <c r="A12" s="8">
        <v>4</v>
      </c>
      <c r="B12" s="31" t="s">
        <v>18</v>
      </c>
      <c r="C12" s="23">
        <v>979246</v>
      </c>
      <c r="D12" s="23">
        <v>980337</v>
      </c>
      <c r="E12" s="23"/>
      <c r="F12" s="9">
        <f>C12/(D12-E12)</f>
        <v>0.9988871173892243</v>
      </c>
      <c r="G12" s="25">
        <v>0</v>
      </c>
      <c r="H12" s="24">
        <f>G12/C12</f>
        <v>0</v>
      </c>
      <c r="I12" s="22" t="str">
        <f>IF(F12&gt;0.1,"иә","жоқ")</f>
        <v>иә</v>
      </c>
    </row>
    <row r="13" spans="1:9" ht="31.5">
      <c r="A13" s="26" t="s">
        <v>13</v>
      </c>
      <c r="B13" s="27"/>
      <c r="C13" s="28">
        <f>SUM(C9:C12)</f>
        <v>80644172</v>
      </c>
      <c r="D13" s="28">
        <f>SUM(D9:D12)</f>
        <v>298435002</v>
      </c>
      <c r="E13" s="28"/>
      <c r="F13" s="9">
        <f>C13/(D13-E13)</f>
        <v>0.2702235711614015</v>
      </c>
      <c r="G13" s="28">
        <f>SUM(G9:G12)</f>
        <v>10108438</v>
      </c>
      <c r="H13" s="28" t="s">
        <v>14</v>
      </c>
      <c r="I13" s="28" t="s">
        <v>14</v>
      </c>
    </row>
  </sheetData>
  <sheetProtection/>
  <mergeCells count="9">
    <mergeCell ref="A6:A7"/>
    <mergeCell ref="B1:I1"/>
    <mergeCell ref="B2:I2"/>
    <mergeCell ref="B3:I3"/>
    <mergeCell ref="C6:E6"/>
    <mergeCell ref="F6:G6"/>
    <mergeCell ref="H5:I5"/>
    <mergeCell ref="B6:B7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70" zoomScaleNormal="70" zoomScaleSheetLayoutView="80" zoomScalePageLayoutView="0" workbookViewId="0" topLeftCell="A1">
      <selection activeCell="I6" sqref="I6:J6"/>
    </sheetView>
  </sheetViews>
  <sheetFormatPr defaultColWidth="8.00390625" defaultRowHeight="12.75"/>
  <cols>
    <col min="1" max="1" width="8.421875" style="32" bestFit="1" customWidth="1"/>
    <col min="2" max="2" width="32.8515625" style="32" customWidth="1"/>
    <col min="3" max="3" width="16.7109375" style="32" bestFit="1" customWidth="1"/>
    <col min="4" max="4" width="34.57421875" style="32" customWidth="1"/>
    <col min="5" max="5" width="37.8515625" style="32" customWidth="1"/>
    <col min="6" max="6" width="28.57421875" style="32" customWidth="1"/>
    <col min="7" max="7" width="25.421875" style="32" customWidth="1"/>
    <col min="8" max="8" width="20.00390625" style="32" bestFit="1" customWidth="1"/>
    <col min="9" max="9" width="11.57421875" style="32" customWidth="1"/>
    <col min="10" max="10" width="9.421875" style="30" customWidth="1"/>
    <col min="11" max="16384" width="8.00390625" style="30" customWidth="1"/>
  </cols>
  <sheetData>
    <row r="1" spans="1:9" ht="15.75" customHeight="1">
      <c r="A1" s="1"/>
      <c r="B1" s="2" t="s">
        <v>27</v>
      </c>
      <c r="C1" s="2"/>
      <c r="D1" s="2"/>
      <c r="E1" s="2"/>
      <c r="F1" s="2"/>
      <c r="G1" s="2"/>
      <c r="H1" s="2"/>
      <c r="I1" s="2"/>
    </row>
    <row r="2" spans="1:9" ht="30.75" customHeight="1">
      <c r="A2" s="1"/>
      <c r="B2" s="3" t="s">
        <v>0</v>
      </c>
      <c r="C2" s="3"/>
      <c r="D2" s="3"/>
      <c r="E2" s="3"/>
      <c r="F2" s="3"/>
      <c r="G2" s="3"/>
      <c r="H2" s="3"/>
      <c r="I2" s="3"/>
    </row>
    <row r="3" spans="1:9" ht="15.75" customHeight="1">
      <c r="A3" s="4"/>
      <c r="B3" s="5" t="s">
        <v>1</v>
      </c>
      <c r="C3" s="5"/>
      <c r="D3" s="5"/>
      <c r="E3" s="5"/>
      <c r="F3" s="5"/>
      <c r="G3" s="5"/>
      <c r="H3" s="5"/>
      <c r="I3" s="5"/>
    </row>
    <row r="4" spans="1:9" ht="15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.75" customHeight="1">
      <c r="A5" s="4"/>
      <c r="B5" s="4"/>
      <c r="C5" s="4"/>
      <c r="D5" s="4"/>
      <c r="E5" s="4"/>
      <c r="F5" s="4"/>
      <c r="G5" s="4"/>
      <c r="H5" s="11"/>
      <c r="I5" s="6"/>
    </row>
    <row r="6" spans="1:10" ht="37.5" customHeight="1">
      <c r="A6" s="12"/>
      <c r="B6" s="13" t="s">
        <v>2</v>
      </c>
      <c r="C6" s="14" t="s">
        <v>3</v>
      </c>
      <c r="D6" s="15"/>
      <c r="E6" s="15"/>
      <c r="F6" s="16"/>
      <c r="G6" s="17" t="s">
        <v>4</v>
      </c>
      <c r="H6" s="18"/>
      <c r="I6" s="19" t="s">
        <v>26</v>
      </c>
      <c r="J6" s="19"/>
    </row>
    <row r="7" spans="1:10" ht="114" customHeight="1">
      <c r="A7" s="20"/>
      <c r="B7" s="21"/>
      <c r="C7" s="7" t="s">
        <v>5</v>
      </c>
      <c r="D7" s="7" t="s">
        <v>6</v>
      </c>
      <c r="E7" s="7" t="s">
        <v>7</v>
      </c>
      <c r="F7" s="7" t="s">
        <v>24</v>
      </c>
      <c r="G7" s="7" t="s">
        <v>23</v>
      </c>
      <c r="H7" s="7" t="s">
        <v>22</v>
      </c>
      <c r="I7" s="22" t="s">
        <v>21</v>
      </c>
      <c r="J7" s="22" t="s">
        <v>11</v>
      </c>
    </row>
    <row r="8" spans="1:10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15.75">
      <c r="A9" s="8">
        <v>1</v>
      </c>
      <c r="B9" s="31" t="s">
        <v>15</v>
      </c>
      <c r="C9" s="23">
        <v>55320249</v>
      </c>
      <c r="D9" s="23">
        <v>280329113</v>
      </c>
      <c r="E9" s="23">
        <v>2093227</v>
      </c>
      <c r="F9" s="9">
        <f>C9/(D9-E9)</f>
        <v>0.19882499628390854</v>
      </c>
      <c r="G9" s="10">
        <v>4877167</v>
      </c>
      <c r="H9" s="24">
        <f>G9/C9</f>
        <v>0.08816241951477839</v>
      </c>
      <c r="I9" s="22" t="str">
        <f>IF(F9&gt;0.1,"иә","жоқ")</f>
        <v>иә</v>
      </c>
      <c r="J9" s="22" t="str">
        <f>IF(H9&lt;0.25,"иә","жоқ")</f>
        <v>иә</v>
      </c>
    </row>
    <row r="10" spans="1:10" ht="15.75">
      <c r="A10" s="8">
        <v>2</v>
      </c>
      <c r="B10" s="31" t="s">
        <v>16</v>
      </c>
      <c r="C10" s="23">
        <v>22664366</v>
      </c>
      <c r="D10" s="23">
        <v>29615536</v>
      </c>
      <c r="E10" s="23">
        <v>2213103</v>
      </c>
      <c r="F10" s="9">
        <f>C10/(D10-E10)</f>
        <v>0.8270932000819051</v>
      </c>
      <c r="G10" s="10">
        <v>5256050</v>
      </c>
      <c r="H10" s="24">
        <f>G10/C10</f>
        <v>0.2319080974954252</v>
      </c>
      <c r="I10" s="22" t="str">
        <f>IF(F10&gt;0.1,"иә","жоқ")</f>
        <v>иә</v>
      </c>
      <c r="J10" s="22" t="str">
        <f>IF(H10&lt;0.25,"иә","жоқ")</f>
        <v>иә</v>
      </c>
    </row>
    <row r="11" spans="1:10" ht="31.5">
      <c r="A11" s="8">
        <v>3</v>
      </c>
      <c r="B11" s="31" t="s">
        <v>17</v>
      </c>
      <c r="C11" s="23">
        <v>904477</v>
      </c>
      <c r="D11" s="23">
        <v>2971268</v>
      </c>
      <c r="E11" s="23"/>
      <c r="F11" s="9">
        <f>C11/(D11-E11)</f>
        <v>0.30440774780329477</v>
      </c>
      <c r="G11" s="25">
        <v>0</v>
      </c>
      <c r="H11" s="24">
        <f>G11/C11</f>
        <v>0</v>
      </c>
      <c r="I11" s="22" t="str">
        <f>IF(F11&gt;0.1,"иә","жоқ")</f>
        <v>иә</v>
      </c>
      <c r="J11" s="22" t="str">
        <f>IF(H11&lt;0.25,"иә","жоқ")</f>
        <v>иә</v>
      </c>
    </row>
    <row r="12" spans="1:10" ht="31.5">
      <c r="A12" s="8">
        <v>4</v>
      </c>
      <c r="B12" s="31" t="s">
        <v>18</v>
      </c>
      <c r="C12" s="23">
        <v>977047</v>
      </c>
      <c r="D12" s="23">
        <v>977917</v>
      </c>
      <c r="E12" s="23"/>
      <c r="F12" s="9">
        <f>C12/(D12-E12)</f>
        <v>0.9991103539461939</v>
      </c>
      <c r="G12" s="25">
        <v>0</v>
      </c>
      <c r="H12" s="24">
        <f>G12/C12</f>
        <v>0</v>
      </c>
      <c r="I12" s="22" t="str">
        <f>IF(F12&gt;0.1,"иә","жоқ")</f>
        <v>иә</v>
      </c>
      <c r="J12" s="22" t="str">
        <f>IF(H12&lt;0.25,"иә","жоқ")</f>
        <v>иә</v>
      </c>
    </row>
    <row r="13" spans="1:10" ht="31.5">
      <c r="A13" s="26" t="s">
        <v>13</v>
      </c>
      <c r="B13" s="27"/>
      <c r="C13" s="28">
        <f>SUM(C9:C12)</f>
        <v>79866139</v>
      </c>
      <c r="D13" s="28">
        <f>SUM(D9:D12)</f>
        <v>313893834</v>
      </c>
      <c r="E13" s="28"/>
      <c r="F13" s="9"/>
      <c r="G13" s="28">
        <f>SUM(G9:G12)</f>
        <v>10133217</v>
      </c>
      <c r="H13" s="28" t="s">
        <v>14</v>
      </c>
      <c r="I13" s="28" t="s">
        <v>14</v>
      </c>
      <c r="J13" s="28" t="s">
        <v>14</v>
      </c>
    </row>
  </sheetData>
  <sheetProtection/>
  <mergeCells count="9">
    <mergeCell ref="I6:J6"/>
    <mergeCell ref="G6:H6"/>
    <mergeCell ref="C6:F6"/>
    <mergeCell ref="A6:A7"/>
    <mergeCell ref="B1:I1"/>
    <mergeCell ref="B2:I2"/>
    <mergeCell ref="B3:I3"/>
    <mergeCell ref="H5:I5"/>
    <mergeCell ref="B6:B7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="70" zoomScaleNormal="70" zoomScaleSheetLayoutView="80" zoomScalePageLayoutView="0" workbookViewId="0" topLeftCell="A1">
      <selection activeCell="A1" sqref="A1"/>
    </sheetView>
  </sheetViews>
  <sheetFormatPr defaultColWidth="8.00390625" defaultRowHeight="12.75"/>
  <cols>
    <col min="1" max="1" width="8.421875" style="32" bestFit="1" customWidth="1"/>
    <col min="2" max="2" width="32.8515625" style="32" customWidth="1"/>
    <col min="3" max="3" width="16.7109375" style="32" bestFit="1" customWidth="1"/>
    <col min="4" max="4" width="34.57421875" style="32" customWidth="1"/>
    <col min="5" max="5" width="37.8515625" style="32" customWidth="1"/>
    <col min="6" max="6" width="25.00390625" style="32" customWidth="1"/>
    <col min="7" max="7" width="28.57421875" style="32" customWidth="1"/>
    <col min="8" max="8" width="25.421875" style="32" customWidth="1"/>
    <col min="9" max="9" width="20.00390625" style="32" bestFit="1" customWidth="1"/>
    <col min="10" max="10" width="11.57421875" style="32" customWidth="1"/>
    <col min="11" max="11" width="9.421875" style="30" customWidth="1"/>
    <col min="12" max="16384" width="8.00390625" style="30" customWidth="1"/>
  </cols>
  <sheetData>
    <row r="1" spans="1:10" ht="15.75" customHeight="1">
      <c r="A1" s="1"/>
      <c r="B1" s="2" t="s">
        <v>29</v>
      </c>
      <c r="C1" s="2"/>
      <c r="D1" s="2"/>
      <c r="E1" s="2"/>
      <c r="F1" s="2"/>
      <c r="G1" s="2"/>
      <c r="H1" s="2"/>
      <c r="I1" s="2"/>
      <c r="J1" s="2"/>
    </row>
    <row r="2" spans="1:10" ht="30.7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1:10" ht="15.75" customHeight="1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</row>
    <row r="4" spans="1:10" ht="15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 customHeight="1">
      <c r="A5" s="4"/>
      <c r="B5" s="4"/>
      <c r="C5" s="4"/>
      <c r="D5" s="4"/>
      <c r="E5" s="4"/>
      <c r="F5" s="4"/>
      <c r="G5" s="4"/>
      <c r="H5" s="4"/>
      <c r="I5" s="11"/>
      <c r="J5" s="6"/>
    </row>
    <row r="6" spans="1:11" ht="37.5" customHeight="1">
      <c r="A6" s="12"/>
      <c r="B6" s="13" t="s">
        <v>2</v>
      </c>
      <c r="C6" s="19" t="s">
        <v>3</v>
      </c>
      <c r="D6" s="19"/>
      <c r="E6" s="19"/>
      <c r="F6" s="19"/>
      <c r="G6" s="19"/>
      <c r="H6" s="17" t="s">
        <v>4</v>
      </c>
      <c r="I6" s="18"/>
      <c r="J6" s="19" t="s">
        <v>26</v>
      </c>
      <c r="K6" s="19"/>
    </row>
    <row r="7" spans="1:11" ht="114" customHeight="1">
      <c r="A7" s="20"/>
      <c r="B7" s="21"/>
      <c r="C7" s="7" t="s">
        <v>5</v>
      </c>
      <c r="D7" s="7" t="s">
        <v>6</v>
      </c>
      <c r="E7" s="7" t="s">
        <v>7</v>
      </c>
      <c r="F7" s="7" t="s">
        <v>28</v>
      </c>
      <c r="G7" s="7" t="s">
        <v>24</v>
      </c>
      <c r="H7" s="7" t="s">
        <v>23</v>
      </c>
      <c r="I7" s="7" t="s">
        <v>22</v>
      </c>
      <c r="J7" s="22" t="s">
        <v>21</v>
      </c>
      <c r="K7" s="22" t="s">
        <v>11</v>
      </c>
    </row>
    <row r="8" spans="1:11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/>
      <c r="G8" s="8">
        <v>6</v>
      </c>
      <c r="H8" s="8">
        <v>7</v>
      </c>
      <c r="I8" s="8">
        <v>8</v>
      </c>
      <c r="J8" s="8">
        <v>9</v>
      </c>
      <c r="K8" s="8">
        <v>10</v>
      </c>
    </row>
    <row r="9" spans="1:11" ht="15.75">
      <c r="A9" s="8">
        <v>1</v>
      </c>
      <c r="B9" s="31" t="s">
        <v>15</v>
      </c>
      <c r="C9" s="23">
        <v>55972436</v>
      </c>
      <c r="D9" s="23">
        <v>379803493</v>
      </c>
      <c r="E9" s="23">
        <v>2452919</v>
      </c>
      <c r="F9" s="23"/>
      <c r="G9" s="9">
        <f>(C9-F9)/(D9-E9)</f>
        <v>0.14833006720164682</v>
      </c>
      <c r="H9" s="10">
        <v>4830838</v>
      </c>
      <c r="I9" s="24">
        <f>H9/C9</f>
        <v>0.08630744604362046</v>
      </c>
      <c r="J9" s="22" t="str">
        <f>IF(G9&gt;0.1,"иә","жоқ")</f>
        <v>иә</v>
      </c>
      <c r="K9" s="22" t="str">
        <f>IF(I9&lt;0.25,"иә","жоқ")</f>
        <v>иә</v>
      </c>
    </row>
    <row r="10" spans="1:11" ht="15.75">
      <c r="A10" s="8">
        <v>2</v>
      </c>
      <c r="B10" s="31" t="s">
        <v>16</v>
      </c>
      <c r="C10" s="23">
        <v>22579962</v>
      </c>
      <c r="D10" s="23">
        <v>29462429</v>
      </c>
      <c r="E10" s="23">
        <v>2012754</v>
      </c>
      <c r="F10" s="23"/>
      <c r="G10" s="9">
        <f>(C10-F10)/(D10-E10)</f>
        <v>0.8225948758956162</v>
      </c>
      <c r="H10" s="10">
        <v>5256050</v>
      </c>
      <c r="I10" s="24">
        <f>H10/C10</f>
        <v>0.2327749710119087</v>
      </c>
      <c r="J10" s="22" t="str">
        <f>IF(G10&gt;0.1,"иә","жоқ")</f>
        <v>иә</v>
      </c>
      <c r="K10" s="22" t="str">
        <f>IF(I10&lt;0.25,"иә","жоқ")</f>
        <v>иә</v>
      </c>
    </row>
    <row r="11" spans="1:11" ht="31.5">
      <c r="A11" s="8">
        <v>3</v>
      </c>
      <c r="B11" s="31" t="s">
        <v>17</v>
      </c>
      <c r="C11" s="23">
        <v>1162152</v>
      </c>
      <c r="D11" s="23">
        <v>3230608</v>
      </c>
      <c r="E11" s="23"/>
      <c r="F11" s="23">
        <v>629927</v>
      </c>
      <c r="G11" s="9">
        <f>(C11-F11)/(D11-E11)</f>
        <v>0.1647445310604072</v>
      </c>
      <c r="H11" s="25">
        <v>0</v>
      </c>
      <c r="I11" s="24">
        <f>H11/C11</f>
        <v>0</v>
      </c>
      <c r="J11" s="22" t="str">
        <f>IF(G11&gt;0.1,"иә","жоқ")</f>
        <v>иә</v>
      </c>
      <c r="K11" s="22" t="str">
        <f>IF(I11&lt;0.25,"иә","жоқ")</f>
        <v>иә</v>
      </c>
    </row>
    <row r="12" spans="1:11" ht="31.5">
      <c r="A12" s="8">
        <v>4</v>
      </c>
      <c r="B12" s="31" t="s">
        <v>18</v>
      </c>
      <c r="C12" s="23">
        <v>711582</v>
      </c>
      <c r="D12" s="23">
        <v>716773</v>
      </c>
      <c r="E12" s="23"/>
      <c r="F12" s="23"/>
      <c r="G12" s="9">
        <f>(C12-F12)/(D12-E12)</f>
        <v>0.9927578187236406</v>
      </c>
      <c r="H12" s="25">
        <v>0</v>
      </c>
      <c r="I12" s="24">
        <f>H12/C12</f>
        <v>0</v>
      </c>
      <c r="J12" s="22" t="str">
        <f>IF(G12&gt;0.1,"иә","жоқ")</f>
        <v>иә</v>
      </c>
      <c r="K12" s="22" t="str">
        <f>IF(I12&lt;0.25,"иә","жоқ")</f>
        <v>иә</v>
      </c>
    </row>
    <row r="13" spans="1:11" ht="31.5">
      <c r="A13" s="26" t="s">
        <v>13</v>
      </c>
      <c r="B13" s="27"/>
      <c r="C13" s="28">
        <f>SUM(C9:C12)</f>
        <v>80426132</v>
      </c>
      <c r="D13" s="28">
        <f>SUM(D9:D12)</f>
        <v>413213303</v>
      </c>
      <c r="E13" s="28"/>
      <c r="F13" s="28"/>
      <c r="G13" s="9"/>
      <c r="H13" s="28">
        <f>SUM(H9:H12)</f>
        <v>10086888</v>
      </c>
      <c r="I13" s="28" t="s">
        <v>14</v>
      </c>
      <c r="J13" s="28" t="s">
        <v>14</v>
      </c>
      <c r="K13" s="28" t="s">
        <v>14</v>
      </c>
    </row>
  </sheetData>
  <sheetProtection/>
  <mergeCells count="9">
    <mergeCell ref="A6:A7"/>
    <mergeCell ref="B6:B7"/>
    <mergeCell ref="B1:J1"/>
    <mergeCell ref="B2:J2"/>
    <mergeCell ref="B3:J3"/>
    <mergeCell ref="I5:J5"/>
    <mergeCell ref="J6:K6"/>
    <mergeCell ref="H6:I6"/>
    <mergeCell ref="C6:G6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80" zoomScalePageLayoutView="0" workbookViewId="0" topLeftCell="A1">
      <selection activeCell="D7" sqref="D7"/>
    </sheetView>
  </sheetViews>
  <sheetFormatPr defaultColWidth="8.00390625" defaultRowHeight="12.75"/>
  <cols>
    <col min="1" max="1" width="8.421875" style="53" bestFit="1" customWidth="1"/>
    <col min="2" max="2" width="32.8515625" style="53" customWidth="1"/>
    <col min="3" max="3" width="16.7109375" style="53" bestFit="1" customWidth="1"/>
    <col min="4" max="4" width="23.8515625" style="53" customWidth="1"/>
    <col min="5" max="5" width="24.00390625" style="53" customWidth="1"/>
    <col min="6" max="6" width="25.00390625" style="53" customWidth="1"/>
    <col min="7" max="7" width="23.28125" style="53" customWidth="1"/>
    <col min="8" max="8" width="18.7109375" style="53" customWidth="1"/>
    <col min="9" max="9" width="20.00390625" style="53" bestFit="1" customWidth="1"/>
    <col min="10" max="10" width="11.57421875" style="53" customWidth="1"/>
    <col min="11" max="11" width="9.421875" style="37" customWidth="1"/>
    <col min="12" max="16384" width="8.00390625" style="37" customWidth="1"/>
  </cols>
  <sheetData>
    <row r="1" spans="1:10" ht="15.75" customHeight="1">
      <c r="A1" s="35"/>
      <c r="B1" s="36" t="s">
        <v>36</v>
      </c>
      <c r="C1" s="36"/>
      <c r="D1" s="36"/>
      <c r="E1" s="36"/>
      <c r="F1" s="36"/>
      <c r="G1" s="36"/>
      <c r="H1" s="36"/>
      <c r="I1" s="36"/>
      <c r="J1" s="36"/>
    </row>
    <row r="2" spans="1:10" ht="32.25" customHeight="1">
      <c r="A2" s="35"/>
      <c r="B2" s="38" t="s">
        <v>35</v>
      </c>
      <c r="C2" s="38"/>
      <c r="D2" s="38"/>
      <c r="E2" s="38"/>
      <c r="F2" s="38"/>
      <c r="G2" s="38"/>
      <c r="H2" s="38"/>
      <c r="I2" s="38"/>
      <c r="J2" s="38"/>
    </row>
    <row r="3" spans="1:10" ht="15.75" customHeight="1">
      <c r="A3" s="39"/>
      <c r="B3" s="40" t="s">
        <v>1</v>
      </c>
      <c r="C3" s="40"/>
      <c r="D3" s="40"/>
      <c r="E3" s="40"/>
      <c r="F3" s="40"/>
      <c r="G3" s="40"/>
      <c r="H3" s="40"/>
      <c r="I3" s="40"/>
      <c r="J3" s="40"/>
    </row>
    <row r="4" spans="1:10" ht="15.75" customHeight="1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ht="15.75" customHeight="1">
      <c r="A5" s="39"/>
      <c r="B5" s="39"/>
      <c r="C5" s="39"/>
      <c r="D5" s="39"/>
      <c r="E5" s="39"/>
      <c r="F5" s="39"/>
      <c r="G5" s="39"/>
      <c r="H5" s="39"/>
      <c r="I5" s="41"/>
      <c r="J5" s="41"/>
    </row>
    <row r="6" spans="1:11" ht="37.5" customHeight="1">
      <c r="A6" s="42" t="s">
        <v>34</v>
      </c>
      <c r="B6" s="43" t="s">
        <v>2</v>
      </c>
      <c r="C6" s="43" t="s">
        <v>3</v>
      </c>
      <c r="D6" s="43"/>
      <c r="E6" s="43"/>
      <c r="F6" s="43"/>
      <c r="G6" s="43"/>
      <c r="H6" s="43" t="s">
        <v>4</v>
      </c>
      <c r="I6" s="43"/>
      <c r="J6" s="43" t="s">
        <v>26</v>
      </c>
      <c r="K6" s="43"/>
    </row>
    <row r="7" spans="1:11" ht="156.75">
      <c r="A7" s="44"/>
      <c r="B7" s="43"/>
      <c r="C7" s="45" t="s">
        <v>5</v>
      </c>
      <c r="D7" s="45" t="s">
        <v>6</v>
      </c>
      <c r="E7" s="45" t="s">
        <v>33</v>
      </c>
      <c r="F7" s="45" t="s">
        <v>32</v>
      </c>
      <c r="G7" s="45" t="s">
        <v>31</v>
      </c>
      <c r="H7" s="45" t="s">
        <v>23</v>
      </c>
      <c r="I7" s="45" t="s">
        <v>30</v>
      </c>
      <c r="J7" s="45" t="s">
        <v>21</v>
      </c>
      <c r="K7" s="45" t="s">
        <v>11</v>
      </c>
    </row>
    <row r="8" spans="1:11" ht="14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</row>
    <row r="9" spans="1:11" ht="14.25">
      <c r="A9" s="46">
        <v>1</v>
      </c>
      <c r="B9" s="47" t="s">
        <v>15</v>
      </c>
      <c r="C9" s="48">
        <v>56085667</v>
      </c>
      <c r="D9" s="48">
        <v>411144822</v>
      </c>
      <c r="E9" s="48">
        <v>2921844</v>
      </c>
      <c r="F9" s="48">
        <v>0</v>
      </c>
      <c r="G9" s="49">
        <f>(C9-F9)/(D9-E9)</f>
        <v>0.13738978456033898</v>
      </c>
      <c r="H9" s="50">
        <v>6808015</v>
      </c>
      <c r="I9" s="51">
        <f>H9/C9</f>
        <v>0.12138600402131261</v>
      </c>
      <c r="J9" s="45" t="str">
        <f>IF(G9&gt;0.1,"иә","жоқ")</f>
        <v>иә</v>
      </c>
      <c r="K9" s="45" t="str">
        <f>IF(I9&lt;0.25,"иә","жоқ")</f>
        <v>иә</v>
      </c>
    </row>
    <row r="10" spans="1:11" ht="14.25">
      <c r="A10" s="46">
        <v>2</v>
      </c>
      <c r="B10" s="47" t="s">
        <v>16</v>
      </c>
      <c r="C10" s="48">
        <v>23917308</v>
      </c>
      <c r="D10" s="48">
        <v>30796517</v>
      </c>
      <c r="E10" s="48">
        <v>1996078</v>
      </c>
      <c r="F10" s="48">
        <v>0</v>
      </c>
      <c r="G10" s="49">
        <f>(C10-F10)/(D10-E10)</f>
        <v>0.8304494247466159</v>
      </c>
      <c r="H10" s="50">
        <v>5256050</v>
      </c>
      <c r="I10" s="51">
        <f>H10/C10</f>
        <v>0.2197592638770216</v>
      </c>
      <c r="J10" s="45" t="str">
        <f>IF(G10&gt;0.1,"иә","жоқ")</f>
        <v>иә</v>
      </c>
      <c r="K10" s="45" t="str">
        <f>IF(I10&lt;0.25,"иә","жоқ")</f>
        <v>иә</v>
      </c>
    </row>
    <row r="11" spans="1:11" ht="28.5">
      <c r="A11" s="46">
        <v>3</v>
      </c>
      <c r="B11" s="47" t="s">
        <v>17</v>
      </c>
      <c r="C11" s="48">
        <v>1245327</v>
      </c>
      <c r="D11" s="48">
        <v>3447153</v>
      </c>
      <c r="E11" s="48">
        <v>0</v>
      </c>
      <c r="F11" s="48">
        <v>822884</v>
      </c>
      <c r="G11" s="49">
        <f>(C11-F11)/(D11-E11)</f>
        <v>0.12254837542749045</v>
      </c>
      <c r="H11" s="52">
        <v>0</v>
      </c>
      <c r="I11" s="51" t="s">
        <v>14</v>
      </c>
      <c r="J11" s="45" t="str">
        <f>IF(G11&gt;0.1,"иә","жоқ")</f>
        <v>иә</v>
      </c>
      <c r="K11" s="45" t="s">
        <v>14</v>
      </c>
    </row>
    <row r="12" spans="1:11" ht="28.5">
      <c r="A12" s="46">
        <v>4</v>
      </c>
      <c r="B12" s="47" t="s">
        <v>18</v>
      </c>
      <c r="C12" s="48">
        <v>829224</v>
      </c>
      <c r="D12" s="48">
        <v>831708</v>
      </c>
      <c r="E12" s="48">
        <v>0</v>
      </c>
      <c r="F12" s="48">
        <v>0</v>
      </c>
      <c r="G12" s="49">
        <f>(C12-F12)/(D12-E12)</f>
        <v>0.9970133748863784</v>
      </c>
      <c r="H12" s="52">
        <v>0</v>
      </c>
      <c r="I12" s="51" t="s">
        <v>14</v>
      </c>
      <c r="J12" s="45" t="str">
        <f>IF(G12&gt;0.1,"иә","жоқ")</f>
        <v>иә</v>
      </c>
      <c r="K12" s="45" t="s">
        <v>14</v>
      </c>
    </row>
  </sheetData>
  <sheetProtection/>
  <mergeCells count="9">
    <mergeCell ref="J6:K6"/>
    <mergeCell ref="H6:I6"/>
    <mergeCell ref="C6:G6"/>
    <mergeCell ref="A6:A7"/>
    <mergeCell ref="B6:B7"/>
    <mergeCell ref="B1:J1"/>
    <mergeCell ref="B2:J2"/>
    <mergeCell ref="B3:J3"/>
    <mergeCell ref="I5:J5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80" zoomScalePageLayoutView="0" workbookViewId="0" topLeftCell="A1">
      <selection activeCell="H6" sqref="I6:J6"/>
    </sheetView>
  </sheetViews>
  <sheetFormatPr defaultColWidth="8.00390625" defaultRowHeight="12.75"/>
  <cols>
    <col min="1" max="1" width="8.421875" style="53" bestFit="1" customWidth="1"/>
    <col min="2" max="2" width="32.8515625" style="53" customWidth="1"/>
    <col min="3" max="3" width="16.7109375" style="53" bestFit="1" customWidth="1"/>
    <col min="4" max="4" width="26.8515625" style="53" customWidth="1"/>
    <col min="5" max="5" width="21.140625" style="53" customWidth="1"/>
    <col min="6" max="6" width="26.8515625" style="53" customWidth="1"/>
    <col min="7" max="7" width="22.140625" style="53" customWidth="1"/>
    <col min="8" max="8" width="17.28125" style="53" customWidth="1"/>
    <col min="9" max="9" width="20.00390625" style="53" bestFit="1" customWidth="1"/>
    <col min="10" max="10" width="11.57421875" style="53" customWidth="1"/>
    <col min="11" max="11" width="10.8515625" style="37" customWidth="1"/>
    <col min="12" max="16384" width="8.00390625" style="37" customWidth="1"/>
  </cols>
  <sheetData>
    <row r="1" spans="1:10" ht="15.75" customHeight="1">
      <c r="A1" s="35"/>
      <c r="B1" s="36" t="s">
        <v>38</v>
      </c>
      <c r="C1" s="36"/>
      <c r="D1" s="36"/>
      <c r="E1" s="36"/>
      <c r="F1" s="36"/>
      <c r="G1" s="36"/>
      <c r="H1" s="36"/>
      <c r="I1" s="36"/>
      <c r="J1" s="36"/>
    </row>
    <row r="2" spans="1:10" ht="35.25" customHeight="1">
      <c r="A2" s="35"/>
      <c r="B2" s="38" t="s">
        <v>35</v>
      </c>
      <c r="C2" s="38"/>
      <c r="D2" s="38"/>
      <c r="E2" s="38"/>
      <c r="F2" s="38"/>
      <c r="G2" s="38"/>
      <c r="H2" s="38"/>
      <c r="I2" s="38"/>
      <c r="J2" s="38"/>
    </row>
    <row r="3" spans="1:10" ht="15.75" customHeight="1">
      <c r="A3" s="39"/>
      <c r="B3" s="40" t="s">
        <v>1</v>
      </c>
      <c r="C3" s="40"/>
      <c r="D3" s="40"/>
      <c r="E3" s="40"/>
      <c r="F3" s="40"/>
      <c r="G3" s="40"/>
      <c r="H3" s="40"/>
      <c r="I3" s="40"/>
      <c r="J3" s="40"/>
    </row>
    <row r="4" spans="1:10" ht="15.75" customHeight="1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ht="15.75" customHeight="1">
      <c r="A5" s="39"/>
      <c r="B5" s="39"/>
      <c r="C5" s="39"/>
      <c r="D5" s="39"/>
      <c r="E5" s="39"/>
      <c r="F5" s="39"/>
      <c r="G5" s="39"/>
      <c r="H5" s="39"/>
      <c r="I5" s="41"/>
      <c r="J5" s="41"/>
    </row>
    <row r="6" spans="1:11" ht="37.5" customHeight="1">
      <c r="A6" s="42" t="s">
        <v>34</v>
      </c>
      <c r="B6" s="43" t="s">
        <v>2</v>
      </c>
      <c r="C6" s="43" t="s">
        <v>3</v>
      </c>
      <c r="D6" s="43"/>
      <c r="E6" s="43"/>
      <c r="F6" s="43"/>
      <c r="G6" s="43"/>
      <c r="H6" s="43" t="s">
        <v>4</v>
      </c>
      <c r="I6" s="43"/>
      <c r="J6" s="43" t="s">
        <v>26</v>
      </c>
      <c r="K6" s="43"/>
    </row>
    <row r="7" spans="1:11" ht="114" customHeight="1">
      <c r="A7" s="44"/>
      <c r="B7" s="43"/>
      <c r="C7" s="45" t="s">
        <v>5</v>
      </c>
      <c r="D7" s="45" t="s">
        <v>6</v>
      </c>
      <c r="E7" s="45" t="s">
        <v>33</v>
      </c>
      <c r="F7" s="45" t="s">
        <v>32</v>
      </c>
      <c r="G7" s="45" t="s">
        <v>31</v>
      </c>
      <c r="H7" s="45" t="s">
        <v>23</v>
      </c>
      <c r="I7" s="45" t="s">
        <v>30</v>
      </c>
      <c r="J7" s="45" t="s">
        <v>37</v>
      </c>
      <c r="K7" s="45" t="s">
        <v>11</v>
      </c>
    </row>
    <row r="8" spans="1:11" ht="14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</row>
    <row r="9" spans="1:11" ht="14.25">
      <c r="A9" s="46">
        <v>1</v>
      </c>
      <c r="B9" s="47" t="s">
        <v>15</v>
      </c>
      <c r="C9" s="54">
        <v>52236196</v>
      </c>
      <c r="D9" s="54">
        <v>382418238.05990374</v>
      </c>
      <c r="E9" s="54">
        <v>3618896.1794865</v>
      </c>
      <c r="F9" s="54">
        <v>0</v>
      </c>
      <c r="G9" s="49">
        <f>(C9-F9)/(D9-E9)</f>
        <v>0.13789938425101697</v>
      </c>
      <c r="H9" s="55">
        <v>12519967</v>
      </c>
      <c r="I9" s="51">
        <f>H9/C9</f>
        <v>0.23967991467066246</v>
      </c>
      <c r="J9" s="45" t="str">
        <f>IF(G9&gt;0.1,"иә","жоқ")</f>
        <v>иә</v>
      </c>
      <c r="K9" s="45" t="str">
        <f>IF(I9&lt;0.25,"иә","жоқ")</f>
        <v>иә</v>
      </c>
    </row>
    <row r="10" spans="1:11" ht="14.25">
      <c r="A10" s="46">
        <v>2</v>
      </c>
      <c r="B10" s="47" t="s">
        <v>16</v>
      </c>
      <c r="C10" s="54">
        <v>23820665.04514263</v>
      </c>
      <c r="D10" s="54">
        <v>31064316.66047667</v>
      </c>
      <c r="E10" s="54">
        <v>689549.786247375</v>
      </c>
      <c r="F10" s="54">
        <v>0</v>
      </c>
      <c r="G10" s="49">
        <f>(C10-F10)/(D10-E10)</f>
        <v>0.7842254442239908</v>
      </c>
      <c r="H10" s="55">
        <v>5256050.05246</v>
      </c>
      <c r="I10" s="51">
        <f>H10/C10</f>
        <v>0.22065085263149625</v>
      </c>
      <c r="J10" s="45" t="str">
        <f>IF(G10&gt;0.1,"иә","жоқ")</f>
        <v>иә</v>
      </c>
      <c r="K10" s="45" t="str">
        <f>IF(I10&lt;0.25,"иә","жоқ")</f>
        <v>иә</v>
      </c>
    </row>
    <row r="11" spans="1:11" ht="28.5">
      <c r="A11" s="46">
        <v>3</v>
      </c>
      <c r="B11" s="47" t="s">
        <v>17</v>
      </c>
      <c r="C11" s="54">
        <v>1086690</v>
      </c>
      <c r="D11" s="54">
        <v>4009798</v>
      </c>
      <c r="E11" s="54">
        <v>0</v>
      </c>
      <c r="F11" s="54">
        <v>683617.7512400004</v>
      </c>
      <c r="G11" s="49">
        <f>(C11-F11)/(D11-E11)</f>
        <v>0.10052183395772048</v>
      </c>
      <c r="H11" s="56">
        <v>0</v>
      </c>
      <c r="I11" s="51" t="s">
        <v>14</v>
      </c>
      <c r="J11" s="45" t="str">
        <f>IF(G11&gt;0.1,"иә","жоқ")</f>
        <v>иә</v>
      </c>
      <c r="K11" s="45" t="s">
        <v>14</v>
      </c>
    </row>
    <row r="12" spans="1:11" ht="28.5">
      <c r="A12" s="46">
        <v>4</v>
      </c>
      <c r="B12" s="47" t="s">
        <v>18</v>
      </c>
      <c r="C12" s="54">
        <v>909590</v>
      </c>
      <c r="D12" s="54">
        <v>910423</v>
      </c>
      <c r="E12" s="54">
        <v>0</v>
      </c>
      <c r="F12" s="54">
        <v>0</v>
      </c>
      <c r="G12" s="49">
        <f>(C12-F12)/(D12-E12)</f>
        <v>0.9990850406898771</v>
      </c>
      <c r="H12" s="56">
        <v>0</v>
      </c>
      <c r="I12" s="51" t="s">
        <v>14</v>
      </c>
      <c r="J12" s="45" t="str">
        <f>IF(G12&gt;0.1,"иә","жоқ")</f>
        <v>иә</v>
      </c>
      <c r="K12" s="45" t="s">
        <v>14</v>
      </c>
    </row>
  </sheetData>
  <sheetProtection/>
  <mergeCells count="9">
    <mergeCell ref="A6:A7"/>
    <mergeCell ref="B6:B7"/>
    <mergeCell ref="B1:J1"/>
    <mergeCell ref="B2:J2"/>
    <mergeCell ref="B3:J3"/>
    <mergeCell ref="I5:J5"/>
    <mergeCell ref="J6:K6"/>
    <mergeCell ref="H6:I6"/>
    <mergeCell ref="C6:G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SheetLayoutView="80" zoomScalePageLayoutView="0" workbookViewId="0" topLeftCell="A1">
      <selection activeCell="A6" sqref="A6:A7"/>
    </sheetView>
  </sheetViews>
  <sheetFormatPr defaultColWidth="8.00390625" defaultRowHeight="12.75"/>
  <cols>
    <col min="1" max="1" width="8.421875" style="53" bestFit="1" customWidth="1"/>
    <col min="2" max="2" width="32.8515625" style="53" customWidth="1"/>
    <col min="3" max="3" width="16.7109375" style="53" bestFit="1" customWidth="1"/>
    <col min="4" max="4" width="26.8515625" style="53" customWidth="1"/>
    <col min="5" max="5" width="21.140625" style="53" customWidth="1"/>
    <col min="6" max="6" width="26.8515625" style="53" customWidth="1"/>
    <col min="7" max="7" width="22.140625" style="53" customWidth="1"/>
    <col min="8" max="8" width="17.28125" style="53" customWidth="1"/>
    <col min="9" max="9" width="20.00390625" style="53" bestFit="1" customWidth="1"/>
    <col min="10" max="10" width="11.57421875" style="53" customWidth="1"/>
    <col min="11" max="11" width="9.421875" style="37" customWidth="1"/>
    <col min="12" max="16384" width="8.00390625" style="37" customWidth="1"/>
  </cols>
  <sheetData>
    <row r="1" spans="1:10" ht="15.75" customHeight="1">
      <c r="A1" s="35"/>
      <c r="B1" s="36" t="s">
        <v>40</v>
      </c>
      <c r="C1" s="36"/>
      <c r="D1" s="36"/>
      <c r="E1" s="36"/>
      <c r="F1" s="36"/>
      <c r="G1" s="36"/>
      <c r="H1" s="36"/>
      <c r="I1" s="36"/>
      <c r="J1" s="36"/>
    </row>
    <row r="2" spans="1:10" ht="35.25" customHeight="1">
      <c r="A2" s="35"/>
      <c r="B2" s="38" t="s">
        <v>35</v>
      </c>
      <c r="C2" s="38"/>
      <c r="D2" s="38"/>
      <c r="E2" s="38"/>
      <c r="F2" s="38"/>
      <c r="G2" s="38"/>
      <c r="H2" s="38"/>
      <c r="I2" s="38"/>
      <c r="J2" s="38"/>
    </row>
    <row r="3" spans="1:10" ht="15.75" customHeight="1">
      <c r="A3" s="39"/>
      <c r="B3" s="40" t="s">
        <v>1</v>
      </c>
      <c r="C3" s="40"/>
      <c r="D3" s="40"/>
      <c r="E3" s="40"/>
      <c r="F3" s="40"/>
      <c r="G3" s="40"/>
      <c r="H3" s="40"/>
      <c r="I3" s="40"/>
      <c r="J3" s="40"/>
    </row>
    <row r="4" spans="1:10" ht="15.75" customHeight="1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ht="15.75" customHeight="1">
      <c r="A5" s="39"/>
      <c r="B5" s="39"/>
      <c r="C5" s="39"/>
      <c r="D5" s="39"/>
      <c r="E5" s="39"/>
      <c r="F5" s="39"/>
      <c r="G5" s="39"/>
      <c r="H5" s="39"/>
      <c r="I5" s="41"/>
      <c r="J5" s="41"/>
    </row>
    <row r="6" spans="1:11" ht="37.5" customHeight="1">
      <c r="A6" s="42" t="s">
        <v>34</v>
      </c>
      <c r="B6" s="43" t="s">
        <v>2</v>
      </c>
      <c r="C6" s="43" t="s">
        <v>3</v>
      </c>
      <c r="D6" s="43"/>
      <c r="E6" s="43"/>
      <c r="F6" s="43"/>
      <c r="G6" s="43"/>
      <c r="H6" s="43" t="s">
        <v>4</v>
      </c>
      <c r="I6" s="43"/>
      <c r="J6" s="43" t="s">
        <v>26</v>
      </c>
      <c r="K6" s="43"/>
    </row>
    <row r="7" spans="1:11" ht="114" customHeight="1">
      <c r="A7" s="44"/>
      <c r="B7" s="43"/>
      <c r="C7" s="45" t="s">
        <v>5</v>
      </c>
      <c r="D7" s="45" t="s">
        <v>6</v>
      </c>
      <c r="E7" s="45" t="s">
        <v>33</v>
      </c>
      <c r="F7" s="45" t="s">
        <v>32</v>
      </c>
      <c r="G7" s="45" t="s">
        <v>31</v>
      </c>
      <c r="H7" s="45" t="s">
        <v>23</v>
      </c>
      <c r="I7" s="45" t="s">
        <v>30</v>
      </c>
      <c r="J7" s="45" t="s">
        <v>21</v>
      </c>
      <c r="K7" s="45" t="s">
        <v>11</v>
      </c>
    </row>
    <row r="8" spans="1:11" ht="14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</row>
    <row r="9" spans="1:11" ht="14.25">
      <c r="A9" s="46">
        <v>1</v>
      </c>
      <c r="B9" s="47" t="s">
        <v>15</v>
      </c>
      <c r="C9" s="54">
        <v>54693666.17702588</v>
      </c>
      <c r="D9" s="54">
        <v>385884812.30353165</v>
      </c>
      <c r="E9" s="54">
        <v>2949164.599044125</v>
      </c>
      <c r="F9" s="54">
        <v>0</v>
      </c>
      <c r="G9" s="49">
        <f>(C9-F9)/(D9-E9)</f>
        <v>0.14282730402585328</v>
      </c>
      <c r="H9" s="55">
        <v>12679242</v>
      </c>
      <c r="I9" s="51">
        <f>H9/C9</f>
        <v>0.23182285786001902</v>
      </c>
      <c r="J9" s="45" t="str">
        <f>IF(G9&gt;0.1,"иә","жоқ")</f>
        <v>иә</v>
      </c>
      <c r="K9" s="45" t="str">
        <f>IF(I9&lt;0.25,"иә","жоқ")</f>
        <v>иә</v>
      </c>
    </row>
    <row r="10" spans="1:11" ht="14.25">
      <c r="A10" s="46">
        <v>2</v>
      </c>
      <c r="B10" s="47" t="s">
        <v>16</v>
      </c>
      <c r="C10" s="54">
        <v>24136082.682774752</v>
      </c>
      <c r="D10" s="54">
        <v>31465929.928646673</v>
      </c>
      <c r="E10" s="54">
        <v>645794.6192052499</v>
      </c>
      <c r="F10" s="54">
        <v>0</v>
      </c>
      <c r="G10" s="49">
        <f>(C10-F10)/(D10-E10)</f>
        <v>0.7831270836562785</v>
      </c>
      <c r="H10" s="55">
        <v>5256050.05246</v>
      </c>
      <c r="I10" s="51">
        <f>H10/C10</f>
        <v>0.21776732046957628</v>
      </c>
      <c r="J10" s="45" t="str">
        <f>IF(G10&gt;0.1,"иә","жоқ")</f>
        <v>иә</v>
      </c>
      <c r="K10" s="45" t="str">
        <f>IF(I10&lt;0.25,"иә","жоқ")</f>
        <v>иә</v>
      </c>
    </row>
    <row r="11" spans="1:11" ht="28.5">
      <c r="A11" s="46">
        <v>3</v>
      </c>
      <c r="B11" s="47" t="s">
        <v>17</v>
      </c>
      <c r="C11" s="54">
        <v>980346</v>
      </c>
      <c r="D11" s="54">
        <v>2802417</v>
      </c>
      <c r="E11" s="54">
        <v>0</v>
      </c>
      <c r="F11" s="54">
        <v>675692.8488899998</v>
      </c>
      <c r="G11" s="49">
        <f>(C11-F11)/(D11-E11)</f>
        <v>0.10871085606103596</v>
      </c>
      <c r="H11" s="56">
        <v>3590</v>
      </c>
      <c r="I11" s="51">
        <f>H11/C11</f>
        <v>0.0036619724056608585</v>
      </c>
      <c r="J11" s="45" t="str">
        <f>IF(G11&gt;0.1,"иә","жоқ")</f>
        <v>иә</v>
      </c>
      <c r="K11" s="45" t="s">
        <v>39</v>
      </c>
    </row>
    <row r="12" spans="1:11" ht="28.5">
      <c r="A12" s="46">
        <v>4</v>
      </c>
      <c r="B12" s="47" t="s">
        <v>18</v>
      </c>
      <c r="C12" s="54">
        <v>960458</v>
      </c>
      <c r="D12" s="54">
        <v>962449</v>
      </c>
      <c r="E12" s="54">
        <v>0</v>
      </c>
      <c r="F12" s="54">
        <v>0</v>
      </c>
      <c r="G12" s="49">
        <f>(C12-F12)/(D12-E12)</f>
        <v>0.9979313189581993</v>
      </c>
      <c r="H12" s="56">
        <v>0</v>
      </c>
      <c r="I12" s="51" t="s">
        <v>14</v>
      </c>
      <c r="J12" s="45" t="str">
        <f>IF(G12&gt;0.1,"иә","жоқ")</f>
        <v>иә</v>
      </c>
      <c r="K12" s="45" t="s">
        <v>14</v>
      </c>
    </row>
  </sheetData>
  <sheetProtection/>
  <mergeCells count="9">
    <mergeCell ref="A6:A7"/>
    <mergeCell ref="B6:B7"/>
    <mergeCell ref="B1:J1"/>
    <mergeCell ref="B2:J2"/>
    <mergeCell ref="B3:J3"/>
    <mergeCell ref="I5:J5"/>
    <mergeCell ref="J6:K6"/>
    <mergeCell ref="H6:I6"/>
    <mergeCell ref="C6:G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Алуа Таженова</cp:lastModifiedBy>
  <dcterms:created xsi:type="dcterms:W3CDTF">2008-05-26T13:34:26Z</dcterms:created>
  <dcterms:modified xsi:type="dcterms:W3CDTF">2019-06-12T09:49:10Z</dcterms:modified>
  <cp:category/>
  <cp:version/>
  <cp:contentType/>
  <cp:contentStatus/>
</cp:coreProperties>
</file>